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ela.perez\OneDrive - Instituto Tecnológico Superior de Purísima del Rincón\ITESP\2019\Estados Financieros 2019\2DO TRIMESTRE\PUBLICACION\INFORMACION CONTABLE\"/>
    </mc:Choice>
  </mc:AlternateContent>
  <bookViews>
    <workbookView xWindow="0" yWindow="0" windowWidth="28800" windowHeight="12330"/>
  </bookViews>
  <sheets>
    <sheet name="NOTAS" sheetId="1" r:id="rId1"/>
  </sheets>
  <definedNames>
    <definedName name="_xlnm.Print_Area" localSheetId="0">NOTAS!$A$3:$L$462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2" i="1" l="1"/>
  <c r="D452" i="1"/>
  <c r="C452" i="1"/>
  <c r="E432" i="1"/>
  <c r="E413" i="1"/>
  <c r="E441" i="1" s="1"/>
  <c r="E405" i="1"/>
  <c r="E399" i="1"/>
  <c r="E392" i="1"/>
  <c r="C378" i="1"/>
  <c r="D361" i="1"/>
  <c r="C361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61" i="1" s="1"/>
  <c r="E34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34" i="1" s="1"/>
  <c r="D316" i="1"/>
  <c r="C316" i="1"/>
  <c r="E315" i="1"/>
  <c r="E314" i="1"/>
  <c r="E313" i="1"/>
  <c r="E312" i="1"/>
  <c r="E311" i="1"/>
  <c r="E310" i="1"/>
  <c r="E309" i="1"/>
  <c r="E308" i="1"/>
  <c r="E307" i="1"/>
  <c r="E306" i="1"/>
  <c r="E316" i="1" s="1"/>
  <c r="C298" i="1"/>
  <c r="D296" i="1" s="1"/>
  <c r="D297" i="1"/>
  <c r="D293" i="1"/>
  <c r="D292" i="1"/>
  <c r="D290" i="1"/>
  <c r="D289" i="1"/>
  <c r="D285" i="1"/>
  <c r="D284" i="1"/>
  <c r="D282" i="1"/>
  <c r="D281" i="1"/>
  <c r="D277" i="1"/>
  <c r="D276" i="1"/>
  <c r="D274" i="1"/>
  <c r="D273" i="1"/>
  <c r="D270" i="1"/>
  <c r="D269" i="1"/>
  <c r="D268" i="1"/>
  <c r="D266" i="1"/>
  <c r="D265" i="1"/>
  <c r="D262" i="1"/>
  <c r="D261" i="1"/>
  <c r="D260" i="1"/>
  <c r="D258" i="1"/>
  <c r="D257" i="1"/>
  <c r="D254" i="1"/>
  <c r="D253" i="1"/>
  <c r="D252" i="1"/>
  <c r="D250" i="1"/>
  <c r="D249" i="1"/>
  <c r="D246" i="1"/>
  <c r="D245" i="1"/>
  <c r="D244" i="1"/>
  <c r="D242" i="1"/>
  <c r="D241" i="1"/>
  <c r="C233" i="1"/>
  <c r="C225" i="1"/>
  <c r="C195" i="1"/>
  <c r="C188" i="1"/>
  <c r="C181" i="1"/>
  <c r="C174" i="1"/>
  <c r="F166" i="1"/>
  <c r="E166" i="1"/>
  <c r="D166" i="1"/>
  <c r="C166" i="1"/>
  <c r="C142" i="1"/>
  <c r="C133" i="1"/>
  <c r="D126" i="1"/>
  <c r="C126" i="1"/>
  <c r="D115" i="1"/>
  <c r="C115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99" i="1"/>
  <c r="E98" i="1"/>
  <c r="E97" i="1"/>
  <c r="E96" i="1"/>
  <c r="E95" i="1"/>
  <c r="E94" i="1"/>
  <c r="E93" i="1"/>
  <c r="E92" i="1"/>
  <c r="E91" i="1"/>
  <c r="E89" i="1"/>
  <c r="E88" i="1"/>
  <c r="E87" i="1"/>
  <c r="E86" i="1"/>
  <c r="E85" i="1"/>
  <c r="E83" i="1"/>
  <c r="E115" i="1" s="1"/>
  <c r="C75" i="1"/>
  <c r="C69" i="1"/>
  <c r="C59" i="1"/>
  <c r="F48" i="1"/>
  <c r="E48" i="1"/>
  <c r="D48" i="1"/>
  <c r="C48" i="1"/>
  <c r="E36" i="1"/>
  <c r="D36" i="1"/>
  <c r="C36" i="1"/>
  <c r="E23" i="1"/>
  <c r="C23" i="1"/>
  <c r="D243" i="1" l="1"/>
  <c r="D298" i="1" s="1"/>
  <c r="D251" i="1"/>
  <c r="D259" i="1"/>
  <c r="D267" i="1"/>
  <c r="D275" i="1"/>
  <c r="D283" i="1"/>
  <c r="D291" i="1"/>
  <c r="D278" i="1"/>
  <c r="D286" i="1"/>
  <c r="D294" i="1"/>
  <c r="D247" i="1"/>
  <c r="D255" i="1"/>
  <c r="D263" i="1"/>
  <c r="D271" i="1"/>
  <c r="D279" i="1"/>
  <c r="D287" i="1"/>
  <c r="D295" i="1"/>
  <c r="D248" i="1"/>
  <c r="D256" i="1"/>
  <c r="D264" i="1"/>
  <c r="D272" i="1"/>
  <c r="D280" i="1"/>
  <c r="D288" i="1"/>
</calcChain>
</file>

<file path=xl/sharedStrings.xml><?xml version="1.0" encoding="utf-8"?>
<sst xmlns="http://schemas.openxmlformats.org/spreadsheetml/2006/main" count="394" uniqueCount="308">
  <si>
    <t xml:space="preserve">NOTAS A LOS ESTADOS FINANCIEROS </t>
  </si>
  <si>
    <t>Al 30 de Junio del 2019</t>
  </si>
  <si>
    <t>Ente Público:</t>
  </si>
  <si>
    <t>INSTITUTO TECNOLÓGICO SUPERIOR DE PURÍSIMA DEL RINCÓN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</si>
  <si>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</si>
  <si>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</si>
  <si>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</si>
  <si>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</si>
  <si>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</si>
  <si>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</si>
  <si>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</si>
  <si>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</si>
  <si>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</si>
  <si>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</si>
  <si>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</si>
  <si>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</si>
  <si>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</si>
  <si>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2019</t>
  </si>
  <si>
    <t>2018</t>
  </si>
  <si>
    <t>1122 CUENTAS POR COBRAR CP</t>
  </si>
  <si>
    <t>1122602001  CXC ENT FED Y M</t>
  </si>
  <si>
    <t>1122902001 OTRAS CUENTAS POR COBRAR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</si>
  <si>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</si>
  <si>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</si>
  <si>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</si>
  <si>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</si>
  <si>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</si>
  <si>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</si>
  <si>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1123101002 GASTOS A RESERVA DE COMPROBAR</t>
  </si>
  <si>
    <t>1123102001 FUNCIONARIOS Y EMPLEADOS</t>
  </si>
  <si>
    <t>1123103301 SUBSIDIO AL EMPLEO</t>
  </si>
  <si>
    <t>1123106001 OTROS DEUDORES DIVERSOS</t>
  </si>
  <si>
    <t>1125 DEUDORES POR ANTICIPOS</t>
  </si>
  <si>
    <t>1125102001 FONDO FIJO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</si>
  <si>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</si>
  <si>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</si>
  <si>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</si>
  <si>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</si>
  <si>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</si>
  <si>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</si>
  <si>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</si>
  <si>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</si>
  <si>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</si>
  <si>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</si>
  <si>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</si>
  <si>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</si>
  <si>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</si>
  <si>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</si>
  <si>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</si>
  <si>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</si>
  <si>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</si>
  <si>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</si>
  <si>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</si>
  <si>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</si>
  <si>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</si>
  <si>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1230   BIENES INMUEBLES, INFRAESTRUCTURA</t>
  </si>
  <si>
    <t>1240 BIENES MUEBLES</t>
  </si>
  <si>
    <t>1241151100 MUEBLES DE OFICINA Y ESTANTERÍA 2011</t>
  </si>
  <si>
    <t>1241351500 EQ. DE CÓMP. Y DE TECNOLOGÍAS DE LA INFORMACI 2011</t>
  </si>
  <si>
    <t>1241951900 OTROS MOBILIARIOS Y EQUIPOS DE ADMINISTRACIÓN 2011</t>
  </si>
  <si>
    <t>1242152100 EQUIPO Y APARATOS AUDIOVISUALES 2011</t>
  </si>
  <si>
    <t>1242352300 CÁMARAS FOTOGRÁFICAS Y DE VIDEO 2011</t>
  </si>
  <si>
    <t>1242952900 OTRO MOB. Y EQUIPO EDUCACIONAL Y RECREATIVO 2011</t>
  </si>
  <si>
    <t>1243153100 EQUIPO MÉDICO Y DE LABORATORIO 2011</t>
  </si>
  <si>
    <t>1244154100 AUTOMÓVILES Y CAMIONES 2011</t>
  </si>
  <si>
    <t>1246256200 MAQUINARIA Y EQUIPO INDUSTRIAL 2011</t>
  </si>
  <si>
    <t>1246456400 SISTEMAS DE AIRE ACONDICIONADO, CALEFACCION</t>
  </si>
  <si>
    <t>1246556500 EQUIPO DE COMUNICACIÓN Y TELECOMUNICACIÓN 2011</t>
  </si>
  <si>
    <t>1246656600 EQ. DE GENER. ELÉCTRICA, APARATOS Y ACCESO 2011</t>
  </si>
  <si>
    <t>1246756700 HERRAMIENTAS Y MÁQUINAS-HERRAMIENTA 2011</t>
  </si>
  <si>
    <t>1246956900 OTROS EQUIPOS 2011</t>
  </si>
  <si>
    <t>1247151300 BIENES ARTÍSTICOS, CULTURALES Y CIENTÍFICOS 2011</t>
  </si>
  <si>
    <t>1260 DEPRECIACIÓN, DETERIORO Y AMORTIZACIÓN ACUMULADA DE BIENES</t>
  </si>
  <si>
    <t>1263151101 MUEBLES DE OFICINA Y ESTANTERÍA 2010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</si>
  <si>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</si>
  <si>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</si>
  <si>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</si>
  <si>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1263252301 CAMARAS FOTOGRAFICAS Y DE VIDEO 2010</t>
  </si>
  <si>
    <t>1263252901 OTRO MOBILIARIO Y EPO. EDUCACIONAL Y RECREATIVO 20</t>
  </si>
  <si>
    <t>1263353101 EQUIPO MÉDICO Y DE LABORATORIO 2010</t>
  </si>
  <si>
    <t>1263454101 AUTOMÓVILES Y CAMIONES 2010</t>
  </si>
  <si>
    <t>1263656201 MAQUINARIA Y EQUIPO INDUSTRIAL 2010</t>
  </si>
  <si>
    <t>1263656401 "SISTEMAS DE AIRE ACONDICIONADO, CALEFACCION Y DE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</si>
  <si>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</si>
  <si>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</si>
  <si>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</si>
  <si>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ESF-09 INTANGIBLES Y DIFERIDOS</t>
  </si>
  <si>
    <t>1250 ACTIVOS INTANGIBLES</t>
  </si>
  <si>
    <t>1270 ACTIVOS DIFERIDOS</t>
  </si>
  <si>
    <t>1273034500  SEGURO DE BIENES PAT</t>
  </si>
  <si>
    <t>1273134500  CONSUMO DE SEG. BIEN</t>
  </si>
  <si>
    <t>ESF-10   ESTIMACIONES Y DETERIOROS</t>
  </si>
  <si>
    <t>1280 ESTIMACIÓN POR PÉRDIDA O DETERIORO DE ACTIVOS NO CIRCULANTES</t>
  </si>
  <si>
    <t>ESF-11 OTROS ACTIVOS</t>
  </si>
  <si>
    <t>CARACTERÍSTICAS</t>
  </si>
  <si>
    <t>PASIVO</t>
  </si>
  <si>
    <t>ESF-12 CUENTAS Y DOC. POR PAGAR</t>
  </si>
  <si>
    <t>2111101002 SUELDOS DEVENGADOS</t>
  </si>
  <si>
    <t>2112101001 PROVEEDORES DE BIENES Y SERVICIOS</t>
  </si>
  <si>
    <t>2117101003 ISR SALARIOS POR PAGAR</t>
  </si>
  <si>
    <t>2117202004 APORTACIÓN TRABAJADOR IMSS</t>
  </si>
  <si>
    <t>2117910001 VIVIENDA</t>
  </si>
  <si>
    <t>2117918001 DIVO 5% AL MILLAR</t>
  </si>
  <si>
    <t>2117918002 CAP 2%</t>
  </si>
  <si>
    <t>2117918005 OTRAS RETENCIONES OBRA</t>
  </si>
  <si>
    <t>2119904002 CXP A GEG</t>
  </si>
  <si>
    <t>2119904003 CXP GEG POR RENDIMIENTOS</t>
  </si>
  <si>
    <t>2119904005 CXP POR REMANENTES</t>
  </si>
  <si>
    <t>2119904008 CXP REMANENTE EN SOLICITUD DE REFRENDO</t>
  </si>
  <si>
    <t>2119905001 ACREEDORES DIVERSOS</t>
  </si>
  <si>
    <t>2119905026 SEGURO PARQUE VEHICULAR DGRMySG</t>
  </si>
  <si>
    <t>2119905027 ASEGURAMIENTO BIENES INMUEBLES (SEGURO EDIFICIO)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</si>
  <si>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</si>
  <si>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</si>
  <si>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</si>
  <si>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</si>
  <si>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</si>
  <si>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</si>
  <si>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</si>
  <si>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</si>
  <si>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</si>
  <si>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2199002099  DIFERENCIAS IRRELEVA</t>
  </si>
  <si>
    <t>II) NOTAS AL ESTADO DE ACTIVIDADES</t>
  </si>
  <si>
    <t>INGRESOS DE GESTIÓN</t>
  </si>
  <si>
    <t>ERA-01 INGRESOS</t>
  </si>
  <si>
    <t>NOTA</t>
  </si>
  <si>
    <t>4173730501 GESTORIA DE TITULACION</t>
  </si>
  <si>
    <t>4173730602 REEXPEDICION DE CREDENCIAL</t>
  </si>
  <si>
    <t>4173730901 POR CONCEPTO DE FICHAS</t>
  </si>
  <si>
    <t>4173730910 APOYO ECONÓMICO PARA RESIDENCIAS PROFESIONALES</t>
  </si>
  <si>
    <t>4173737002 INTERESES NORMALES RECURSOS PROPIOS (DECRETO/LEY)</t>
  </si>
  <si>
    <t>4213831000 CONVENIO SERVICIOS PERSONALES</t>
  </si>
  <si>
    <t>4213832000 CONVENIO MATERIALES Y SUMINISTROS</t>
  </si>
  <si>
    <t>4213833000 CONVENIO SERVICIOS GENERALES</t>
  </si>
  <si>
    <t>4213834000 CONVENIO AYUDAS Y SUBSIDIOS</t>
  </si>
  <si>
    <t>4221911100 ESTATAL SERVICIOS PERSONALES</t>
  </si>
  <si>
    <t>4221911200 ESTATAL MATERIALES Y SUMINISTROS</t>
  </si>
  <si>
    <t>4221911300 ESTATAL SERVICIOS GENERALES</t>
  </si>
  <si>
    <t>4221911400 ESTATAL SUBSIDIOS Y AYUDAS</t>
  </si>
  <si>
    <t>4399790603 RENTA DE CAFETERIA</t>
  </si>
  <si>
    <t>4399790604 RENTA PARA PAPELERIA</t>
  </si>
  <si>
    <t>ERA-02 OTROS INGRESOS Y BENEFICIOS</t>
  </si>
  <si>
    <t xml:space="preserve">4300 OTROS INGRESOS Y BENEFICIOS
</t>
  </si>
  <si>
    <t>GASTOS Y OTRAS PÉRDIDAS</t>
  </si>
  <si>
    <t>ERA-03 GASTOS</t>
  </si>
  <si>
    <t>%GASTO</t>
  </si>
  <si>
    <t>EXPLICACION</t>
  </si>
  <si>
    <t>5000 GASTOS Y OTRAS PERDIDAS</t>
  </si>
  <si>
    <t>5111113000 SUELDOS BASE AL PERSONAL PERMANENTE</t>
  </si>
  <si>
    <t>5113132000 PRIMAS DE VACAS., DOMINICAL Y GRATIF. FIN DE AÑO</t>
  </si>
  <si>
    <t>5114141000 APORTACIONES DE SEGURIDAD SOCIAL</t>
  </si>
  <si>
    <t>5114142000 APORTACIONES A FONDOS DE VIVIENDA</t>
  </si>
  <si>
    <t>5114143000 APORTACIONES AL SISTEMA  PARA EL RETIRO</t>
  </si>
  <si>
    <t>5115152000 INDEMNIZACIONES</t>
  </si>
  <si>
    <t>5115153000 SEGURO DE RETIRO (APLIC. EXCLUSIVA ISSEG)</t>
  </si>
  <si>
    <t>5115154000 PRESTACIONES CONTRACTUALES</t>
  </si>
  <si>
    <t>5121211000 MATERIALES Y ÚTILES DE OFICINA</t>
  </si>
  <si>
    <t>5121212000 MATERIALES Y UTILES DE IMPRESION Y REPRODUCCION</t>
  </si>
  <si>
    <t>5121214000 MAT.,UTILES Y EQUIPOS MENORES DE TECNOLOGIAS DE LA</t>
  </si>
  <si>
    <t>5121215000 MATERIAL IMPRESO E INFORMACION DIGITAL</t>
  </si>
  <si>
    <t>5121216000 MATERIAL DE LIMPIEZA</t>
  </si>
  <si>
    <t>5121218000 MAT. PARA EL REG. E IDENT. BIENES Y PERS.</t>
  </si>
  <si>
    <t>5122221000 ALIMENTACIÓN DE PERSONAS</t>
  </si>
  <si>
    <t>5124245000 VIDRIO Y PRODUCTOS DE VIDRIO</t>
  </si>
  <si>
    <t>5124247000 ARTICULOS METALICOS PARA LA CONSTRUCCION</t>
  </si>
  <si>
    <t>5124249000 OTROS MATERIALES Y ARTICULOS DE CONSTRUCCION Y REP</t>
  </si>
  <si>
    <t>5125253000 MEDICINAS Y PRODUCTOS FARMACÉUTICOS</t>
  </si>
  <si>
    <t>5126261000 COMBUSTIBLES, LUBRICANTES Y ADITIVOS</t>
  </si>
  <si>
    <t>5129291000 HERRAMIENTAS MENORES</t>
  </si>
  <si>
    <t>5129293000 "REF. Y ACCESORIOS ME. MOB. Y EQ. AD., ED. Y REC."</t>
  </si>
  <si>
    <t>5129294000 REFACCIONES Y ACCESORIOS PARA EQ. DE COMPUTO</t>
  </si>
  <si>
    <t>5129296000 REF. Y ACCESORIOS ME. DE EQ. DE TRANSPORTE</t>
  </si>
  <si>
    <t>5131311000 SERVICIO DE ENERGÍA ELÉCTRICA</t>
  </si>
  <si>
    <t>5131314000 TELEFONÍA TRADICIONAL</t>
  </si>
  <si>
    <t>5131316000 SERVICIO DE TELECOMUNICACIONES Y SATÉLITALES</t>
  </si>
  <si>
    <t>5131317000 SERV. ACCESO A INTERNET, REDES Y PROC. DE INFO.</t>
  </si>
  <si>
    <t>5131318000 SERVICIOS POSTALES Y TELEGRAFICOS</t>
  </si>
  <si>
    <t>5132327000 ARRENDAMIENTO DE ACTIVOS INTANGIBLES</t>
  </si>
  <si>
    <t>5132329000 OTROS ARRENDAMIENTOS</t>
  </si>
  <si>
    <t>5133336000 SERVS. APOYO ADMVO., FOTOCOPIADO E IMPRESION</t>
  </si>
  <si>
    <t>5133338000 SERVICIOS DE VIGILANCIA</t>
  </si>
  <si>
    <t>5134341000 SERVICIOS FINANCIEROS Y BANCARIOS</t>
  </si>
  <si>
    <t>5134344000 SEGUROS DE RESPONSABILIDAD PATRIMONIAL Y FIANZAS</t>
  </si>
  <si>
    <t>5135351000 CONSERV. Y MANTENIMIENTO MENOR DE INMUEBLES</t>
  </si>
  <si>
    <t>5135353000 INST., REPAR. Y MTTO. EQ. COMPU. Y TECNO. DE INFO.</t>
  </si>
  <si>
    <t>5135354000 INST., REPAR. Y MTTO. EQ. E INSTRUMENT. MED. Y LAB</t>
  </si>
  <si>
    <t>5135355000 REPAR. Y MTTO. DE EQUIPO DE TRANSPORTE</t>
  </si>
  <si>
    <t>5135357000 INST., REP. Y MTTO. DE MAQ., OT. EQ. Y HERRMTAS.</t>
  </si>
  <si>
    <t>5135358000 SERVICIOS DE LIMPIEZA Y MANEJO DE DESECHOS</t>
  </si>
  <si>
    <t>5136361100 DIF. RADIO, T.V. Y O. MED. MENS. PROG. ACTIVS. GUB</t>
  </si>
  <si>
    <t>5136361200 DIF. POR MEDIOS ALTERNATIVOS PROG. Y MEDIOS GUB.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</si>
  <si>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</si>
  <si>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</si>
  <si>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</si>
  <si>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</si>
  <si>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</si>
  <si>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5138382000 GASTOS DE ORDEN SOCIAL Y CULTURAL</t>
  </si>
  <si>
    <t>5138383000 CONGRESOS Y CONVENCIONES</t>
  </si>
  <si>
    <t>5138385000 GASTOS  DE REPRESENTACION</t>
  </si>
  <si>
    <t>5139392000 OTROS IMPUESTOS Y DERECHOS</t>
  </si>
  <si>
    <t>5139398000 IMPUESTO DE NOMINA</t>
  </si>
  <si>
    <t>5156562000 MAQUINARIA Y EQUIPO INDUSTRIAL</t>
  </si>
  <si>
    <t>5156567000 HERRAMIENTAS Y MÁQUINAS?HERRAMIENTA</t>
  </si>
  <si>
    <t>5241441000 AYUDAS SOCIALES A PERSONAS</t>
  </si>
  <si>
    <t>5242442000 BECAS Y OT. AYUDAS PARA PROG. DE CAPACITA.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</si>
  <si>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</si>
  <si>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</si>
  <si>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</si>
  <si>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</si>
  <si>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3110911500 ESTATAL BIENES MUEBLES E INMUEBLES</t>
  </si>
  <si>
    <t>3110911600 ESTATAL OBRA PÚBLICA</t>
  </si>
  <si>
    <t>3110915000 ESTATAL BIENES MUEBLES E INMUEBLES</t>
  </si>
  <si>
    <t>3110916000 ESTATAL OBRA PÚBLICA</t>
  </si>
  <si>
    <t>3111835000 CONVENIO BIENES MUEBLES</t>
  </si>
  <si>
    <t>3113835000 CONVENIO BIENES MUEBLES  EJER ANTERIORES</t>
  </si>
  <si>
    <t>3113836000 CONVENIO OBRA PUBLICA  EJER ANTERIORES</t>
  </si>
  <si>
    <t>3113915000 ESTATALES  BIENES MUEBLES EJE ANTERIORES</t>
  </si>
  <si>
    <t>3113916000 ESTATALES  OBRA PUBLICA EJER ANTERIORES</t>
  </si>
  <si>
    <t>3113924205 MUNICIPAL BIENES MUEBLES E INMUEBL EJER ANTERIORES</t>
  </si>
  <si>
    <t>VHP-02 PATRIMONIO GENERADO</t>
  </si>
  <si>
    <t>3210 Resultado del Ejercicio (Ahorro/Des</t>
  </si>
  <si>
    <t>3210000001 RESULTADO DEL EJERCICIO</t>
  </si>
  <si>
    <t>3220000023 RESULTADO DEL EJERCICIO 2015</t>
  </si>
  <si>
    <t>3220000024 RESULTADO DEL EJERCICIO 2016</t>
  </si>
  <si>
    <t>3220000025 RESULTADO DEL EJERCICIO 2017</t>
  </si>
  <si>
    <t>3220000026 RESULTADO DEL EJERCICIO 2018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</si>
  <si>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</si>
  <si>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</si>
  <si>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</si>
  <si>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</si>
  <si>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3220690204 APLICACIÓN DE REMANENTE MUNICIPAL</t>
  </si>
  <si>
    <t>3220690211 APLICACIÓN DE REMANENTE PROPIO</t>
  </si>
  <si>
    <t>3220690212 APLICACIÓN DE REMANENTE FEDERAL</t>
  </si>
  <si>
    <t>IV) NOTAS AL ESTADO DE FLUJO DE EFECTIVO</t>
  </si>
  <si>
    <t>EFE-01 FLUJO DE EFECTIVO</t>
  </si>
  <si>
    <t>1110 EFECTIVO Y EQUIVALENTES</t>
  </si>
  <si>
    <t>1112101001 CITIBANAMEX 70142939280 PRODEP 2018</t>
  </si>
  <si>
    <t>1112102001 BANCOMER 00198285020 RECURSO PROPIO</t>
  </si>
  <si>
    <t>1112102002 BANCOMER 0199739939 INGRESOS EDUCATIVOS</t>
  </si>
  <si>
    <t>1112106002 BAJIO 90000450487 RECURSO FEDERAL</t>
  </si>
  <si>
    <t>1112106006 BAJIO 14622195 0101 PROEXOE ESTATAL 2015</t>
  </si>
  <si>
    <t>1112106007 BAJIO 14623029 0101 PROEXOE FEDERAL 2015</t>
  </si>
  <si>
    <t>1112106008 BAJIO 19645670 0101</t>
  </si>
  <si>
    <t>1112106009 BAJIO 030237900013267281 EDIFICIO DE LABORATORIO</t>
  </si>
  <si>
    <t>1112106010 BAJIO 030237900013267388 ITSP VELARIA</t>
  </si>
  <si>
    <t>1112106011 BAJIO 030237900013679853 FUTBOL PRACT Y OBRA COMPL</t>
  </si>
  <si>
    <t>1112106012 BAJIO 030237900014589845 ITSP FAM PURO</t>
  </si>
  <si>
    <t>1112106013 BAJIO 030237900014589968 ITSP FAM REMANENTE</t>
  </si>
  <si>
    <t>1112106014 BAJIO 0227103470101 AULAS ITSPR EXT MANUEL DOBLADO</t>
  </si>
  <si>
    <t>1112106015 BAJIO 230485310101 EQUIPAMIENTO LABORATORIO ITSPR</t>
  </si>
  <si>
    <t>1112106016 BAJIO 233270590101 CONSTRUCCIÓN CAFETERÍA ITSPR</t>
  </si>
  <si>
    <t>EFE-02 ADQ. BIENES MUEBLES E INMUEBLES</t>
  </si>
  <si>
    <t>% SUB</t>
  </si>
  <si>
    <t>INMUEBLES</t>
  </si>
  <si>
    <t>1236 Construcciones en Proceso en Bienes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</si>
  <si>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</si>
  <si>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</si>
  <si>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</si>
  <si>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</si>
  <si>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2019</t>
  </si>
  <si>
    <t>(Cifras en pesos)</t>
  </si>
  <si>
    <t>1. Ingresos Presupuestarios</t>
  </si>
  <si>
    <t>2. Más ingresos contables no presupuestarios</t>
  </si>
  <si>
    <t>Incremento por variación de inventarios</t>
  </si>
  <si>
    <t>$XXX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</si>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</sst>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;\-#,##0;&quot; &quot;"/>
    <numFmt numFmtId="166" formatCode="#,##0.000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  <family val="3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6" fillId="3" borderId="0" xfId="0" applyFont="1" applyFill="1" applyBorder="1" applyAlignment="1"/>
    <xf numFmtId="0" fontId="7" fillId="3" borderId="0" xfId="0" applyFont="1" applyFill="1"/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8" fillId="3" borderId="0" xfId="0" applyFont="1" applyFill="1" applyBorder="1"/>
    <xf numFmtId="0" fontId="9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11" fillId="0" borderId="0" xfId="0" applyFont="1" applyBorder="1" applyAlignment="1">
      <alignment horizontal="left"/>
    </xf>
    <xf numFmtId="0" fontId="13" fillId="3" borderId="0" xfId="0" applyFont="1" applyFill="1" applyBorder="1"/>
    <xf numFmtId="0" fontId="12" fillId="3" borderId="0" xfId="0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/>
    </xf>
    <xf numFmtId="164" fontId="5" fillId="3" borderId="2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0" fontId="7" fillId="3" borderId="0" xfId="0" applyFont="1" applyFill="1" applyBorder="1"/>
    <xf numFmtId="164" fontId="2" fillId="3" borderId="3" xfId="0" applyNumberFormat="1" applyFont="1" applyFill="1" applyBorder="1"/>
    <xf numFmtId="0" fontId="2" fillId="0" borderId="3" xfId="0" applyFont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center" vertical="center"/>
    </xf>
    <xf numFmtId="0" fontId="12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/>
    </xf>
    <xf numFmtId="164" fontId="5" fillId="3" borderId="6" xfId="0" applyNumberFormat="1" applyFont="1" applyFill="1" applyBorder="1"/>
    <xf numFmtId="49" fontId="3" fillId="3" borderId="7" xfId="0" applyNumberFormat="1" applyFont="1" applyFill="1" applyBorder="1" applyAlignment="1">
      <alignment horizontal="left"/>
    </xf>
    <xf numFmtId="164" fontId="5" fillId="3" borderId="8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/>
    <xf numFmtId="164" fontId="2" fillId="3" borderId="2" xfId="0" applyNumberFormat="1" applyFont="1" applyFill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4" xfId="0" applyBorder="1"/>
    <xf numFmtId="164" fontId="2" fillId="3" borderId="9" xfId="0" applyNumberFormat="1" applyFont="1" applyFill="1" applyBorder="1"/>
    <xf numFmtId="0" fontId="2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left" vertical="center" wrapText="1"/>
    </xf>
    <xf numFmtId="4" fontId="12" fillId="2" borderId="2" xfId="4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Border="1" applyAlignment="1"/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5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2" fillId="0" borderId="4" xfId="0" applyFont="1" applyBorder="1"/>
    <xf numFmtId="4" fontId="2" fillId="0" borderId="4" xfId="0" applyNumberFormat="1" applyFont="1" applyBorder="1"/>
    <xf numFmtId="49" fontId="3" fillId="3" borderId="1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2" xfId="4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8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4" fontId="12" fillId="2" borderId="1" xfId="4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/>
    <xf numFmtId="43" fontId="2" fillId="3" borderId="0" xfId="0" applyNumberFormat="1" applyFont="1" applyFill="1"/>
    <xf numFmtId="0" fontId="12" fillId="2" borderId="1" xfId="3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2" fontId="2" fillId="0" borderId="0" xfId="2" applyNumberFormat="1" applyFont="1"/>
    <xf numFmtId="9" fontId="2" fillId="0" borderId="0" xfId="2" applyFont="1"/>
    <xf numFmtId="9" fontId="3" fillId="2" borderId="1" xfId="2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0" xfId="0" applyFont="1" applyFill="1" applyAlignment="1">
      <alignment horizontal="left"/>
    </xf>
    <xf numFmtId="0" fontId="12" fillId="2" borderId="2" xfId="3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left"/>
    </xf>
    <xf numFmtId="164" fontId="5" fillId="0" borderId="2" xfId="0" applyNumberFormat="1" applyFont="1" applyFill="1" applyBorder="1"/>
    <xf numFmtId="164" fontId="5" fillId="0" borderId="16" xfId="0" applyNumberFormat="1" applyFont="1" applyFill="1" applyBorder="1"/>
    <xf numFmtId="0" fontId="2" fillId="0" borderId="3" xfId="0" applyFont="1" applyFill="1" applyBorder="1"/>
    <xf numFmtId="4" fontId="2" fillId="0" borderId="6" xfId="0" applyNumberFormat="1" applyFont="1" applyBorder="1"/>
    <xf numFmtId="164" fontId="5" fillId="0" borderId="3" xfId="0" applyNumberFormat="1" applyFont="1" applyFill="1" applyBorder="1"/>
    <xf numFmtId="164" fontId="5" fillId="0" borderId="6" xfId="0" applyNumberFormat="1" applyFont="1" applyFill="1" applyBorder="1"/>
    <xf numFmtId="0" fontId="2" fillId="0" borderId="4" xfId="0" applyFont="1" applyFill="1" applyBorder="1"/>
    <xf numFmtId="0" fontId="5" fillId="0" borderId="0" xfId="0" applyFont="1" applyFill="1"/>
    <xf numFmtId="0" fontId="2" fillId="0" borderId="2" xfId="0" applyFont="1" applyBorder="1"/>
    <xf numFmtId="43" fontId="2" fillId="0" borderId="3" xfId="1" applyFont="1" applyBorder="1"/>
    <xf numFmtId="43" fontId="2" fillId="0" borderId="0" xfId="1" applyFont="1"/>
    <xf numFmtId="4" fontId="2" fillId="0" borderId="2" xfId="0" applyNumberFormat="1" applyFont="1" applyBorder="1"/>
    <xf numFmtId="49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12" fillId="2" borderId="1" xfId="3" applyFont="1" applyFill="1" applyBorder="1" applyAlignment="1">
      <alignment horizontal="center" vertical="center" wrapText="1"/>
    </xf>
    <xf numFmtId="0" fontId="2" fillId="0" borderId="0" xfId="0" applyFont="1" applyFill="1" applyBorder="1"/>
    <xf numFmtId="49" fontId="3" fillId="0" borderId="3" xfId="0" applyNumberFormat="1" applyFont="1" applyFill="1" applyBorder="1" applyAlignment="1">
      <alignment horizontal="left"/>
    </xf>
    <xf numFmtId="164" fontId="5" fillId="0" borderId="0" xfId="0" applyNumberFormat="1" applyFont="1" applyFill="1" applyBorder="1"/>
    <xf numFmtId="49" fontId="8" fillId="0" borderId="3" xfId="0" applyNumberFormat="1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6" fillId="0" borderId="0" xfId="0" applyFont="1" applyFill="1"/>
    <xf numFmtId="43" fontId="17" fillId="0" borderId="1" xfId="1" applyFont="1" applyFill="1" applyBorder="1" applyAlignment="1">
      <alignment horizontal="right" vertical="center"/>
    </xf>
    <xf numFmtId="0" fontId="16" fillId="0" borderId="11" xfId="0" applyFont="1" applyFill="1" applyBorder="1"/>
    <xf numFmtId="0" fontId="16" fillId="0" borderId="0" xfId="0" applyFont="1" applyFill="1" applyBorder="1"/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6" fillId="0" borderId="1" xfId="0" applyFont="1" applyFill="1" applyBorder="1"/>
    <xf numFmtId="43" fontId="2" fillId="0" borderId="1" xfId="1" applyFont="1" applyFill="1" applyBorder="1"/>
    <xf numFmtId="0" fontId="18" fillId="0" borderId="10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3" fontId="17" fillId="0" borderId="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3" fontId="15" fillId="2" borderId="1" xfId="1" applyFont="1" applyFill="1" applyBorder="1" applyAlignment="1">
      <alignment horizontal="center" vertical="center"/>
    </xf>
    <xf numFmtId="43" fontId="2" fillId="0" borderId="0" xfId="0" applyNumberFormat="1" applyFont="1" applyFill="1" applyBorder="1"/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2" fillId="2" borderId="0" xfId="0" applyFont="1" applyFill="1"/>
    <xf numFmtId="0" fontId="2" fillId="0" borderId="11" xfId="0" applyFont="1" applyFill="1" applyBorder="1"/>
    <xf numFmtId="0" fontId="19" fillId="0" borderId="10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2" fillId="0" borderId="1" xfId="0" applyFont="1" applyFill="1" applyBorder="1"/>
    <xf numFmtId="43" fontId="15" fillId="0" borderId="1" xfId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3" fontId="20" fillId="0" borderId="1" xfId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21" fillId="0" borderId="0" xfId="0" applyFont="1" applyFill="1"/>
    <xf numFmtId="0" fontId="20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43" fontId="19" fillId="0" borderId="1" xfId="1" applyFont="1" applyFill="1" applyBorder="1" applyAlignment="1">
      <alignment horizontal="center" vertical="center"/>
    </xf>
    <xf numFmtId="0" fontId="2" fillId="0" borderId="15" xfId="0" applyFont="1" applyFill="1" applyBorder="1"/>
    <xf numFmtId="0" fontId="19" fillId="2" borderId="1" xfId="0" applyFont="1" applyFill="1" applyBorder="1" applyAlignment="1">
      <alignment vertical="center"/>
    </xf>
    <xf numFmtId="43" fontId="2" fillId="0" borderId="0" xfId="1" applyNumberFormat="1" applyFont="1" applyFill="1" applyBorder="1"/>
    <xf numFmtId="166" fontId="2" fillId="3" borderId="0" xfId="0" applyNumberFormat="1" applyFont="1" applyFill="1" applyBorder="1"/>
    <xf numFmtId="3" fontId="22" fillId="3" borderId="0" xfId="1" applyNumberFormat="1" applyFont="1" applyFill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5" fillId="3" borderId="16" xfId="0" applyNumberFormat="1" applyFont="1" applyFill="1" applyBorder="1"/>
    <xf numFmtId="164" fontId="5" fillId="3" borderId="16" xfId="0" applyNumberFormat="1" applyFont="1" applyFill="1" applyBorder="1"/>
    <xf numFmtId="165" fontId="5" fillId="3" borderId="6" xfId="0" applyNumberFormat="1" applyFont="1" applyFill="1" applyBorder="1"/>
    <xf numFmtId="165" fontId="3" fillId="3" borderId="9" xfId="0" applyNumberFormat="1" applyFont="1" applyFill="1" applyBorder="1"/>
    <xf numFmtId="164" fontId="3" fillId="3" borderId="9" xfId="0" applyNumberFormat="1" applyFont="1" applyFill="1" applyBorder="1"/>
    <xf numFmtId="0" fontId="23" fillId="3" borderId="0" xfId="0" applyFont="1" applyFill="1"/>
    <xf numFmtId="0" fontId="2" fillId="0" borderId="0" xfId="0" applyFont="1"/>
    <xf numFmtId="0" fontId="2" fillId="0" borderId="0" xfId="0" applyFont="1" applyBorder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558614</xdr:colOff>
      <xdr:row>17</xdr:row>
      <xdr:rowOff>123264</xdr:rowOff>
    </xdr:from>
    <xdr:ext cx="1750287" cy="468013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273489" y="3076014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558053</xdr:colOff>
      <xdr:row>54</xdr:row>
      <xdr:rowOff>100853</xdr:rowOff>
    </xdr:from>
    <xdr:ext cx="1750287" cy="468013"/>
    <xdr:sp macro="" textlink="">
      <xdr:nvSpPr>
        <xdr:cNvPr id="3" name="4 Rectángul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272928" y="977825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561415</xdr:colOff>
      <xdr:row>64</xdr:row>
      <xdr:rowOff>56030</xdr:rowOff>
    </xdr:from>
    <xdr:ext cx="1750287" cy="468013"/>
    <xdr:sp macro="" textlink="">
      <xdr:nvSpPr>
        <xdr:cNvPr id="4" name="5 Rectángul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5276290" y="1171463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573</xdr:colOff>
      <xdr:row>71</xdr:row>
      <xdr:rowOff>280147</xdr:rowOff>
    </xdr:from>
    <xdr:ext cx="1750287" cy="468013"/>
    <xdr:sp macro="" textlink="">
      <xdr:nvSpPr>
        <xdr:cNvPr id="5" name="6 Rectángul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772723" y="13176997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1</xdr:col>
      <xdr:colOff>1232648</xdr:colOff>
      <xdr:row>129</xdr:row>
      <xdr:rowOff>35298</xdr:rowOff>
    </xdr:from>
    <xdr:ext cx="1750287" cy="468013"/>
    <xdr:sp macro="" textlink="">
      <xdr:nvSpPr>
        <xdr:cNvPr id="6" name="7 Rectángul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1994648" y="2315247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313765</xdr:colOff>
      <xdr:row>136</xdr:row>
      <xdr:rowOff>123265</xdr:rowOff>
    </xdr:from>
    <xdr:ext cx="1750287" cy="468013"/>
    <xdr:sp macro="" textlink="">
      <xdr:nvSpPr>
        <xdr:cNvPr id="7" name="8 Rectángul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028640" y="2455489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750287" cy="468013"/>
    <xdr:sp macro="" textlink="">
      <xdr:nvSpPr>
        <xdr:cNvPr id="8" name="9 Rectángul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4714875" y="301942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177</xdr:row>
      <xdr:rowOff>54347</xdr:rowOff>
    </xdr:from>
    <xdr:ext cx="1750287" cy="468013"/>
    <xdr:sp macro="" textlink="">
      <xdr:nvSpPr>
        <xdr:cNvPr id="9" name="10 Rectángul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4714875" y="31620197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184</xdr:row>
      <xdr:rowOff>33616</xdr:rowOff>
    </xdr:from>
    <xdr:ext cx="1750287" cy="468013"/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4714875" y="32932966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2254</xdr:colOff>
      <xdr:row>448</xdr:row>
      <xdr:rowOff>0</xdr:rowOff>
    </xdr:from>
    <xdr:ext cx="1750287" cy="468013"/>
    <xdr:sp macro="" textlink="">
      <xdr:nvSpPr>
        <xdr:cNvPr id="11" name="15 Rectángul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5774404" y="79028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>
    <xdr:from>
      <xdr:col>0</xdr:col>
      <xdr:colOff>739588</xdr:colOff>
      <xdr:row>457</xdr:row>
      <xdr:rowOff>112057</xdr:rowOff>
    </xdr:from>
    <xdr:to>
      <xdr:col>1</xdr:col>
      <xdr:colOff>2734235</xdr:colOff>
      <xdr:row>463</xdr:row>
      <xdr:rowOff>56028</xdr:rowOff>
    </xdr:to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739588" y="80693557"/>
          <a:ext cx="2756647" cy="915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000"/>
            </a:lnSpc>
          </a:pPr>
          <a:endParaRPr lang="es-MX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r>
            <a:rPr lang="es-MX" sz="11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>
            <a:lnSpc>
              <a:spcPts val="1000"/>
            </a:lnSpc>
          </a:pPr>
          <a:r>
            <a:rPr lang="es-MX" sz="1100" b="1">
              <a:latin typeface="Arial" pitchFamily="34" charset="0"/>
              <a:cs typeface="Arial" pitchFamily="34" charset="0"/>
            </a:rPr>
            <a:t>Dra.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>
            <a:lnSpc>
              <a:spcPts val="900"/>
            </a:lnSpc>
          </a:pPr>
          <a:r>
            <a:rPr lang="es-MX" sz="11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273417</xdr:colOff>
      <xdr:row>457</xdr:row>
      <xdr:rowOff>138244</xdr:rowOff>
    </xdr:from>
    <xdr:to>
      <xdr:col>4</xdr:col>
      <xdr:colOff>544817</xdr:colOff>
      <xdr:row>463</xdr:row>
      <xdr:rowOff>82215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4988292" y="80719744"/>
          <a:ext cx="2890775" cy="915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es-MX" sz="11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11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>
            <a:lnSpc>
              <a:spcPts val="900"/>
            </a:lnSpc>
          </a:pPr>
          <a:r>
            <a:rPr lang="es-MX" sz="1100" b="1">
              <a:latin typeface="Arial" pitchFamily="34" charset="0"/>
              <a:cs typeface="Arial" pitchFamily="34" charset="0"/>
            </a:rPr>
            <a:t>C.P.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>
            <a:lnSpc>
              <a:spcPts val="800"/>
            </a:lnSpc>
          </a:pPr>
          <a:r>
            <a:rPr lang="es-MX" sz="11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72"/>
  <sheetViews>
    <sheetView showGridLines="0" tabSelected="1" topLeftCell="A313" zoomScale="85" zoomScaleNormal="85" zoomScaleSheetLayoutView="80" workbookViewId="0">
      <selection activeCell="E5" sqref="E5"/>
    </sheetView>
  </sheetViews>
  <sheetFormatPr baseColWidth="10" defaultRowHeight="12.75"/>
  <cols>
    <col min="1" max="1" width="11.42578125" style="2"/>
    <col min="2" max="2" width="59.28515625" style="2" customWidth="1"/>
    <col min="3" max="3" width="15.85546875" style="2" customWidth="1"/>
    <col min="4" max="4" width="23.42578125" style="2" customWidth="1"/>
    <col min="5" max="5" width="18.5703125" style="2" customWidth="1"/>
    <col min="6" max="6" width="13.28515625" style="2" bestFit="1" customWidth="1"/>
    <col min="7" max="7" width="13" style="2" customWidth="1"/>
    <col min="8" max="8" width="4.42578125" style="2" customWidth="1"/>
    <col min="9" max="16384" width="11.425781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5">
      <c r="B5" s="4"/>
      <c r="C5" s="5"/>
      <c r="D5" s="6"/>
      <c r="E5" s="6"/>
      <c r="F5" s="6"/>
    </row>
    <row r="6" spans="1:12">
      <c r="D6" s="7" t="s">
        <v>2</v>
      </c>
      <c r="E6" s="8" t="s">
        <v>3</v>
      </c>
      <c r="F6" s="9"/>
    </row>
    <row r="7" spans="1:12">
      <c r="B7" s="7"/>
      <c r="C7" s="10"/>
      <c r="D7" s="11"/>
      <c r="E7" s="12"/>
      <c r="F7" s="13"/>
      <c r="I7" s="11"/>
      <c r="J7" s="12"/>
      <c r="K7" s="13"/>
      <c r="L7" s="12"/>
    </row>
    <row r="9" spans="1:12" ht="15">
      <c r="A9" s="14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B10" s="15"/>
      <c r="C10" s="10"/>
      <c r="D10" s="11"/>
      <c r="E10" s="12"/>
      <c r="F10" s="13"/>
    </row>
    <row r="11" spans="1:12">
      <c r="B11" s="16" t="s">
        <v>5</v>
      </c>
      <c r="C11" s="17"/>
      <c r="D11" s="6"/>
      <c r="E11" s="6"/>
      <c r="F11" s="6"/>
    </row>
    <row r="12" spans="1:12">
      <c r="B12" s="18"/>
      <c r="C12" s="5"/>
      <c r="D12" s="6"/>
      <c r="E12" s="6"/>
      <c r="F12" s="6"/>
    </row>
    <row r="13" spans="1:12">
      <c r="B13" s="19" t="s">
        <v>6</v>
      </c>
      <c r="C13" s="5"/>
      <c r="D13" s="6"/>
      <c r="E13" s="6"/>
      <c r="F13" s="6"/>
    </row>
    <row r="14" spans="1:12">
      <c r="C14" s="5"/>
    </row>
    <row r="15" spans="1:12">
      <c r="B15" s="20" t="s">
        <v>7</v>
      </c>
      <c r="C15" s="12"/>
      <c r="D15" s="12"/>
      <c r="E15" s="12"/>
    </row>
    <row r="16" spans="1:12">
      <c r="B16" s="21"/>
      <c r="C16" s="12"/>
      <c r="D16" s="12"/>
      <c r="E16" s="12"/>
    </row>
    <row r="17" spans="2:5" ht="20.25" customHeight="1">
      <c r="B17" s="22" t="s">
        <v>8</v>
      </c>
      <c r="C17" s="23" t="s">
        <v>9</v>
      </c>
      <c r="D17" s="23" t="s">
        <v>10</v>
      </c>
      <c r="E17" s="23" t="s">
        <v>11</v>
      </c>
    </row>
    <row r="18" spans="2:5">
      <c r="B18" s="24" t="s">
        <v>12</v>
      </c>
      <c r="C18" s="25"/>
      <c r="D18" s="25">
        <v>0</v>
      </c>
      <c r="E18" s="25">
        <v>0</v>
      </c>
    </row>
    <row r="19" spans="2:5">
      <c r="B19" s="26"/>
      <c r="C19" s="27"/>
      <c r="D19" s="27">
        <v>0</v>
      </c>
      <c r="E19" s="27">
        <v>0</v>
      </c>
    </row>
    <row r="20" spans="2:5">
      <c r="B20" s="26" t="s">
        <v>13</v>
      </c>
      <c r="C20" s="27"/>
      <c r="D20" s="27">
        <v>0</v>
      </c>
      <c r="E20" s="27">
        <v>0</v>
      </c>
    </row>
    <row r="21" spans="2:5">
      <c r="B21" s="26"/>
      <c r="C21" s="27"/>
      <c r="D21" s="27">
        <v>0</v>
      </c>
      <c r="E21" s="27">
        <v>0</v>
      </c>
    </row>
    <row r="22" spans="2:5">
      <c r="B22" s="28" t="s">
        <v>14</v>
      </c>
      <c r="C22" s="29"/>
      <c r="D22" s="29">
        <v>0</v>
      </c>
      <c r="E22" s="29">
        <v>0</v>
      </c>
    </row>
    <row r="23" spans="2:5">
      <c r="B23" s="21"/>
      <c r="C23" s="23">
        <f>SUM(C18:C22)</f>
        <v>0</v>
      </c>
      <c r="D23" s="23"/>
      <c r="E23" s="23">
        <f>SUM(E18:E22)</f>
        <v>0</v>
      </c>
    </row>
    <row r="24" spans="2:5">
      <c r="B24" s="21"/>
      <c r="C24" s="12"/>
      <c r="D24" s="12"/>
      <c r="E24" s="12"/>
    </row>
    <row r="25" spans="2:5">
      <c r="B25" s="21"/>
      <c r="C25" s="12"/>
      <c r="D25" s="12"/>
      <c r="E25" s="12"/>
    </row>
    <row r="26" spans="2:5">
      <c r="B26" s="21"/>
      <c r="C26" s="12"/>
      <c r="D26" s="12"/>
      <c r="E26" s="12"/>
    </row>
    <row r="27" spans="2:5">
      <c r="B27" s="20" t="s">
        <v>15</v>
      </c>
      <c r="C27" s="30"/>
      <c r="D27" s="12"/>
      <c r="E27" s="12"/>
    </row>
    <row r="29" spans="2:5" ht="18.75" customHeight="1">
      <c r="B29" s="22" t="s">
        <v>16</v>
      </c>
      <c r="C29" s="23" t="s">
        <v>9</v>
      </c>
      <c r="D29" s="23" t="s">
        <v>17</v>
      </c>
      <c r="E29" s="23" t="s">
        <v>18</v>
      </c>
    </row>
    <row r="30" spans="2:5">
      <c r="B30" s="26" t="s">
        <v>19</v>
      </c>
      <c r="C30" s="31"/>
      <c r="D30" s="31"/>
      <c r="E30" s="31"/>
    </row>
    <row r="31" spans="2:5">
      <c r="B31" s="32" t="s">
        <v>20</v>
      </c>
      <c r="C31" s="31">
        <v>0</v>
      </c>
      <c r="D31" s="31"/>
      <c r="E31" s="31"/>
    </row>
    <row r="32" spans="2:5">
      <c r="B32" s="32" t="s">
        <v>21</v>
      </c>
      <c r="C32" s="31">
        <v>1342.4</v>
      </c>
      <c r="D32" s="31"/>
      <c r="E32" s="31"/>
    </row>
    <row r="33" spans="2:6" ht="14.25" customHeight="1">
      <c r="B33" s="26" t="s">
        <v>22</v>
      </c>
      <c r="C33" s="31"/>
      <c r="D33" s="31"/>
      <c r="E33" s="31"/>
    </row>
    <row r="34" spans="2:6" ht="14.25" customHeight="1">
      <c r="B34" s="26"/>
      <c r="C34" s="31"/>
      <c r="D34" s="31"/>
      <c r="E34" s="31"/>
    </row>
    <row r="35" spans="2:6" ht="14.25" customHeight="1">
      <c r="B35" s="28"/>
      <c r="C35" s="33"/>
      <c r="D35" s="33"/>
      <c r="E35" s="33"/>
    </row>
    <row r="36" spans="2:6" ht="14.25" customHeight="1">
      <c r="C36" s="23">
        <f>SUM(C30:C35)</f>
        <v>1342.4</v>
      </c>
      <c r="D36" s="23">
        <f>SUM(D30:D35)</f>
        <v>0</v>
      </c>
      <c r="E36" s="23">
        <f>SUM(E30:E35)</f>
        <v>0</v>
      </c>
    </row>
    <row r="37" spans="2:6" ht="14.25" customHeight="1">
      <c r="C37" s="34"/>
      <c r="D37" s="34"/>
      <c r="E37" s="34"/>
    </row>
    <row r="38" spans="2:6" ht="14.25" customHeight="1"/>
    <row r="39" spans="2:6" ht="23.25" customHeight="1">
      <c r="B39" s="22" t="s">
        <v>23</v>
      </c>
      <c r="C39" s="23" t="s">
        <v>9</v>
      </c>
      <c r="D39" s="23" t="s">
        <v>24</v>
      </c>
      <c r="E39" s="23" t="s">
        <v>25</v>
      </c>
      <c r="F39" s="23" t="s">
        <v>26</v>
      </c>
    </row>
    <row r="40" spans="2:6" ht="14.25" customHeight="1">
      <c r="B40" s="26" t="s">
        <v>27</v>
      </c>
      <c r="C40" s="31"/>
      <c r="D40" s="31"/>
      <c r="E40" s="31"/>
      <c r="F40" s="31"/>
    </row>
    <row r="41" spans="2:6" ht="14.25" customHeight="1">
      <c r="B41" s="35" t="s">
        <v>28</v>
      </c>
      <c r="C41" s="31">
        <v>9301.2199999999993</v>
      </c>
      <c r="D41" s="31">
        <v>9301.2199999999993</v>
      </c>
      <c r="E41" s="31"/>
      <c r="F41" s="31"/>
    </row>
    <row r="42" spans="2:6" ht="14.25" customHeight="1">
      <c r="B42" s="35" t="s">
        <v>29</v>
      </c>
      <c r="C42" s="31">
        <v>23933.8</v>
      </c>
      <c r="D42" s="31">
        <v>23933.8</v>
      </c>
      <c r="E42" s="31"/>
      <c r="F42" s="31"/>
    </row>
    <row r="43" spans="2:6" ht="14.25" customHeight="1">
      <c r="B43" s="35" t="s">
        <v>30</v>
      </c>
      <c r="C43" s="31">
        <v>-0.24</v>
      </c>
      <c r="D43" s="31">
        <v>-0.24</v>
      </c>
      <c r="E43" s="31"/>
      <c r="F43" s="31"/>
    </row>
    <row r="44" spans="2:6" ht="14.25" customHeight="1">
      <c r="B44" s="35" t="s">
        <v>31</v>
      </c>
      <c r="C44" s="31">
        <v>6591.66</v>
      </c>
      <c r="D44" s="31">
        <v>6591.66</v>
      </c>
      <c r="E44" s="31"/>
      <c r="F44" s="31"/>
    </row>
    <row r="45" spans="2:6" ht="14.25" customHeight="1">
      <c r="B45" s="26" t="s">
        <v>32</v>
      </c>
      <c r="C45" s="31"/>
      <c r="D45" s="31"/>
      <c r="E45" s="31"/>
      <c r="F45" s="31"/>
    </row>
    <row r="46" spans="2:6" ht="14.25" customHeight="1">
      <c r="B46" s="35" t="s">
        <v>33</v>
      </c>
      <c r="C46" s="31">
        <v>8000</v>
      </c>
      <c r="D46" s="31">
        <v>8000</v>
      </c>
      <c r="E46" s="31"/>
      <c r="F46" s="31"/>
    </row>
    <row r="47" spans="2:6" ht="14.25" customHeight="1">
      <c r="B47" s="28"/>
      <c r="C47" s="33"/>
      <c r="D47" s="33"/>
      <c r="E47" s="33"/>
      <c r="F47" s="33"/>
    </row>
    <row r="48" spans="2:6" ht="14.25" customHeight="1">
      <c r="C48" s="36">
        <f>SUM(C39:C47)</f>
        <v>47826.44</v>
      </c>
      <c r="D48" s="36">
        <f>SUM(D39:D47)</f>
        <v>47826.44</v>
      </c>
      <c r="E48" s="23">
        <f>SUM(E39:E47)</f>
        <v>0</v>
      </c>
      <c r="F48" s="23">
        <f>SUM(F39:F47)</f>
        <v>0</v>
      </c>
    </row>
    <row r="49" spans="2:7" ht="14.25" customHeight="1"/>
    <row r="50" spans="2:7" ht="14.25" customHeight="1"/>
    <row r="51" spans="2:7" ht="14.25" customHeight="1"/>
    <row r="52" spans="2:7" ht="14.25" customHeight="1">
      <c r="B52" s="20" t="s">
        <v>34</v>
      </c>
    </row>
    <row r="53" spans="2:7" ht="14.25" customHeight="1">
      <c r="B53" s="37"/>
    </row>
    <row r="54" spans="2:7" ht="24" customHeight="1">
      <c r="B54" s="22" t="s">
        <v>35</v>
      </c>
      <c r="C54" s="23" t="s">
        <v>9</v>
      </c>
      <c r="D54" s="23" t="s">
        <v>36</v>
      </c>
    </row>
    <row r="55" spans="2:7" ht="14.25" customHeight="1">
      <c r="B55" s="24" t="s">
        <v>37</v>
      </c>
      <c r="C55" s="25"/>
      <c r="D55" s="25">
        <v>0</v>
      </c>
    </row>
    <row r="56" spans="2:7" ht="14.25" customHeight="1">
      <c r="B56" s="26"/>
      <c r="C56" s="27"/>
      <c r="D56" s="27">
        <v>0</v>
      </c>
    </row>
    <row r="57" spans="2:7" ht="14.25" customHeight="1">
      <c r="B57" s="26" t="s">
        <v>38</v>
      </c>
      <c r="C57" s="27"/>
      <c r="D57" s="27"/>
    </row>
    <row r="58" spans="2:7" ht="14.25" customHeight="1">
      <c r="B58" s="28"/>
      <c r="C58" s="29"/>
      <c r="D58" s="29">
        <v>0</v>
      </c>
    </row>
    <row r="59" spans="2:7" ht="14.25" customHeight="1">
      <c r="B59" s="38"/>
      <c r="C59" s="23">
        <f>SUM(C54:C58)</f>
        <v>0</v>
      </c>
      <c r="D59" s="23"/>
    </row>
    <row r="60" spans="2:7" ht="14.25" customHeight="1">
      <c r="B60" s="38"/>
      <c r="C60" s="39"/>
      <c r="D60" s="39"/>
    </row>
    <row r="61" spans="2:7" ht="14.25" customHeight="1"/>
    <row r="62" spans="2:7" ht="14.25" customHeight="1">
      <c r="B62" s="20" t="s">
        <v>39</v>
      </c>
    </row>
    <row r="63" spans="2:7" ht="14.25" customHeight="1">
      <c r="B63" s="37"/>
    </row>
    <row r="64" spans="2:7" ht="27.75" customHeight="1">
      <c r="B64" s="22" t="s">
        <v>40</v>
      </c>
      <c r="C64" s="23" t="s">
        <v>9</v>
      </c>
      <c r="D64" s="23" t="s">
        <v>10</v>
      </c>
      <c r="E64" s="23" t="s">
        <v>41</v>
      </c>
      <c r="F64" s="40" t="s">
        <v>42</v>
      </c>
      <c r="G64" s="23" t="s">
        <v>43</v>
      </c>
    </row>
    <row r="65" spans="2:7" ht="14.25" customHeight="1">
      <c r="B65" s="41" t="s">
        <v>44</v>
      </c>
      <c r="C65" s="39"/>
      <c r="D65" s="39">
        <v>0</v>
      </c>
      <c r="E65" s="39">
        <v>0</v>
      </c>
      <c r="F65" s="39">
        <v>0</v>
      </c>
      <c r="G65" s="42">
        <v>0</v>
      </c>
    </row>
    <row r="66" spans="2:7" ht="14.25" customHeight="1">
      <c r="B66" s="41"/>
      <c r="C66" s="39"/>
      <c r="D66" s="39">
        <v>0</v>
      </c>
      <c r="E66" s="39">
        <v>0</v>
      </c>
      <c r="F66" s="39">
        <v>0</v>
      </c>
      <c r="G66" s="42">
        <v>0</v>
      </c>
    </row>
    <row r="67" spans="2:7" ht="14.25" customHeight="1">
      <c r="B67" s="41"/>
      <c r="C67" s="39"/>
      <c r="D67" s="39">
        <v>0</v>
      </c>
      <c r="E67" s="39">
        <v>0</v>
      </c>
      <c r="F67" s="39">
        <v>0</v>
      </c>
      <c r="G67" s="42">
        <v>0</v>
      </c>
    </row>
    <row r="68" spans="2:7" ht="14.25" customHeight="1">
      <c r="B68" s="43"/>
      <c r="C68" s="44"/>
      <c r="D68" s="44">
        <v>0</v>
      </c>
      <c r="E68" s="44">
        <v>0</v>
      </c>
      <c r="F68" s="44">
        <v>0</v>
      </c>
      <c r="G68" s="45">
        <v>0</v>
      </c>
    </row>
    <row r="69" spans="2:7" ht="15" customHeight="1">
      <c r="B69" s="38"/>
      <c r="C69" s="23">
        <f>SUM(C64:C68)</f>
        <v>0</v>
      </c>
      <c r="D69" s="46">
        <v>0</v>
      </c>
      <c r="E69" s="47">
        <v>0</v>
      </c>
      <c r="F69" s="47">
        <v>0</v>
      </c>
      <c r="G69" s="48">
        <v>0</v>
      </c>
    </row>
    <row r="70" spans="2:7">
      <c r="B70" s="38"/>
      <c r="C70" s="49"/>
      <c r="D70" s="49"/>
      <c r="E70" s="49"/>
      <c r="F70" s="49"/>
      <c r="G70" s="49"/>
    </row>
    <row r="71" spans="2:7">
      <c r="B71" s="38"/>
      <c r="C71" s="49"/>
      <c r="D71" s="49"/>
      <c r="E71" s="49"/>
      <c r="F71" s="49"/>
      <c r="G71" s="49"/>
    </row>
    <row r="72" spans="2:7" ht="26.25" customHeight="1">
      <c r="B72" s="22" t="s">
        <v>45</v>
      </c>
      <c r="C72" s="23" t="s">
        <v>9</v>
      </c>
      <c r="D72" s="23" t="s">
        <v>10</v>
      </c>
      <c r="E72" s="23" t="s">
        <v>46</v>
      </c>
      <c r="F72" s="49"/>
      <c r="G72" s="49"/>
    </row>
    <row r="73" spans="2:7">
      <c r="B73" s="24" t="s">
        <v>47</v>
      </c>
      <c r="C73" s="42"/>
      <c r="D73" s="27">
        <v>0</v>
      </c>
      <c r="E73" s="27">
        <v>0</v>
      </c>
      <c r="F73" s="49"/>
      <c r="G73" s="49"/>
    </row>
    <row r="74" spans="2:7">
      <c r="B74" s="28"/>
      <c r="C74" s="42"/>
      <c r="D74" s="27">
        <v>0</v>
      </c>
      <c r="E74" s="27">
        <v>0</v>
      </c>
      <c r="F74" s="49"/>
      <c r="G74" s="49"/>
    </row>
    <row r="75" spans="2:7" ht="16.5" customHeight="1">
      <c r="B75" s="38"/>
      <c r="C75" s="23">
        <f>SUM(C73:C74)</f>
        <v>0</v>
      </c>
      <c r="D75" s="50"/>
      <c r="E75" s="51"/>
      <c r="F75" s="49"/>
      <c r="G75" s="49"/>
    </row>
    <row r="76" spans="2:7">
      <c r="B76" s="38"/>
      <c r="C76" s="49"/>
      <c r="D76" s="49"/>
      <c r="E76" s="49"/>
      <c r="F76" s="49"/>
      <c r="G76" s="49"/>
    </row>
    <row r="77" spans="2:7">
      <c r="B77" s="37"/>
    </row>
    <row r="78" spans="2:7">
      <c r="B78" s="20" t="s">
        <v>48</v>
      </c>
    </row>
    <row r="80" spans="2:7">
      <c r="B80" s="37"/>
    </row>
    <row r="81" spans="2:6" ht="24" customHeight="1">
      <c r="B81" s="22" t="s">
        <v>49</v>
      </c>
      <c r="C81" s="23" t="s">
        <v>50</v>
      </c>
      <c r="D81" s="23" t="s">
        <v>51</v>
      </c>
      <c r="E81" s="23" t="s">
        <v>52</v>
      </c>
      <c r="F81" s="23" t="s">
        <v>53</v>
      </c>
    </row>
    <row r="82" spans="2:6">
      <c r="B82" s="24" t="s">
        <v>54</v>
      </c>
      <c r="C82" s="52"/>
      <c r="D82" s="53"/>
      <c r="E82" s="53"/>
      <c r="F82" s="53">
        <v>0</v>
      </c>
    </row>
    <row r="83" spans="2:6">
      <c r="B83" s="32" t="s">
        <v>55</v>
      </c>
      <c r="C83" s="54">
        <v>82657625.219999999</v>
      </c>
      <c r="D83" s="54">
        <v>108129155.42</v>
      </c>
      <c r="E83" s="55">
        <f>(+C83-D83)*-1</f>
        <v>25471530.200000003</v>
      </c>
      <c r="F83" s="31">
        <v>0</v>
      </c>
    </row>
    <row r="84" spans="2:6">
      <c r="B84" s="26" t="s">
        <v>56</v>
      </c>
      <c r="C84" s="54"/>
      <c r="D84" s="54"/>
      <c r="E84" s="31"/>
      <c r="F84" s="31">
        <v>0</v>
      </c>
    </row>
    <row r="85" spans="2:6">
      <c r="B85" s="32" t="s">
        <v>57</v>
      </c>
      <c r="C85" s="54">
        <v>2187659.2999999998</v>
      </c>
      <c r="D85" s="54">
        <v>2187659.2999999998</v>
      </c>
      <c r="E85" s="55">
        <f>(+C85-D85)*-1</f>
        <v>0</v>
      </c>
      <c r="F85" s="31"/>
    </row>
    <row r="86" spans="2:6">
      <c r="B86" s="32" t="s">
        <v>58</v>
      </c>
      <c r="C86" s="54">
        <v>3222092.07</v>
      </c>
      <c r="D86" s="54">
        <v>3662016.27</v>
      </c>
      <c r="E86" s="55">
        <f t="shared" ref="E86:E99" si="0">(+C86-D86)*-1</f>
        <v>439924.20000000019</v>
      </c>
      <c r="F86" s="31"/>
    </row>
    <row r="87" spans="2:6">
      <c r="B87" s="32" t="s">
        <v>59</v>
      </c>
      <c r="C87" s="54">
        <v>374574</v>
      </c>
      <c r="D87" s="54">
        <v>399753.09</v>
      </c>
      <c r="E87" s="55">
        <f t="shared" si="0"/>
        <v>25179.090000000026</v>
      </c>
      <c r="F87" s="31"/>
    </row>
    <row r="88" spans="2:6">
      <c r="B88" s="32" t="s">
        <v>60</v>
      </c>
      <c r="C88" s="54">
        <v>441939.5</v>
      </c>
      <c r="D88" s="54">
        <v>441939.5</v>
      </c>
      <c r="E88" s="55">
        <f t="shared" si="0"/>
        <v>0</v>
      </c>
      <c r="F88" s="31"/>
    </row>
    <row r="89" spans="2:6">
      <c r="B89" s="32" t="s">
        <v>61</v>
      </c>
      <c r="C89" s="54">
        <v>14909.3</v>
      </c>
      <c r="D89" s="54">
        <v>14909.3</v>
      </c>
      <c r="E89" s="55">
        <f t="shared" si="0"/>
        <v>0</v>
      </c>
      <c r="F89" s="31"/>
    </row>
    <row r="90" spans="2:6">
      <c r="B90" s="32" t="s">
        <v>62</v>
      </c>
      <c r="C90" s="54">
        <v>133915.04999999999</v>
      </c>
      <c r="D90" s="54">
        <v>133915.04999999999</v>
      </c>
      <c r="E90" s="55"/>
      <c r="F90" s="31"/>
    </row>
    <row r="91" spans="2:6">
      <c r="B91" s="32" t="s">
        <v>63</v>
      </c>
      <c r="C91" s="54">
        <v>2003789.8</v>
      </c>
      <c r="D91" s="54">
        <v>2317574.44</v>
      </c>
      <c r="E91" s="55">
        <f t="shared" si="0"/>
        <v>313784.6399999999</v>
      </c>
      <c r="F91" s="31"/>
    </row>
    <row r="92" spans="2:6">
      <c r="B92" s="32" t="s">
        <v>64</v>
      </c>
      <c r="C92" s="54">
        <v>4912414.88</v>
      </c>
      <c r="D92" s="54">
        <v>4912414.88</v>
      </c>
      <c r="E92" s="55">
        <f t="shared" si="0"/>
        <v>0</v>
      </c>
      <c r="F92" s="31"/>
    </row>
    <row r="93" spans="2:6">
      <c r="B93" s="32" t="s">
        <v>65</v>
      </c>
      <c r="C93" s="54">
        <v>5617</v>
      </c>
      <c r="D93" s="54">
        <v>15709</v>
      </c>
      <c r="E93" s="55">
        <f t="shared" si="0"/>
        <v>10092</v>
      </c>
      <c r="F93" s="31"/>
    </row>
    <row r="94" spans="2:6">
      <c r="B94" s="32" t="s">
        <v>66</v>
      </c>
      <c r="C94" s="54">
        <v>16200</v>
      </c>
      <c r="D94" s="54">
        <v>16200</v>
      </c>
      <c r="E94" s="55">
        <f t="shared" si="0"/>
        <v>0</v>
      </c>
      <c r="F94" s="31"/>
    </row>
    <row r="95" spans="2:6">
      <c r="B95" s="32" t="s">
        <v>67</v>
      </c>
      <c r="C95" s="54">
        <v>236043</v>
      </c>
      <c r="D95" s="54">
        <v>236043</v>
      </c>
      <c r="E95" s="55">
        <f t="shared" si="0"/>
        <v>0</v>
      </c>
      <c r="F95" s="31"/>
    </row>
    <row r="96" spans="2:6">
      <c r="B96" s="32" t="s">
        <v>68</v>
      </c>
      <c r="C96" s="54">
        <v>348121.75</v>
      </c>
      <c r="D96" s="54">
        <v>355278.95</v>
      </c>
      <c r="E96" s="55">
        <f t="shared" si="0"/>
        <v>7157.2000000000116</v>
      </c>
      <c r="F96" s="31"/>
    </row>
    <row r="97" spans="2:6">
      <c r="B97" s="32" t="s">
        <v>69</v>
      </c>
      <c r="C97" s="54">
        <v>295231.92</v>
      </c>
      <c r="D97" s="54">
        <v>303514.32</v>
      </c>
      <c r="E97" s="55">
        <f t="shared" si="0"/>
        <v>8282.4000000000233</v>
      </c>
      <c r="F97" s="31"/>
    </row>
    <row r="98" spans="2:6">
      <c r="B98" s="32" t="s">
        <v>70</v>
      </c>
      <c r="C98" s="54">
        <v>0</v>
      </c>
      <c r="D98" s="54">
        <v>508080</v>
      </c>
      <c r="E98" s="55">
        <f t="shared" si="0"/>
        <v>508080</v>
      </c>
      <c r="F98" s="31"/>
    </row>
    <row r="99" spans="2:6">
      <c r="B99" s="32" t="s">
        <v>71</v>
      </c>
      <c r="C99" s="54">
        <v>77490</v>
      </c>
      <c r="D99" s="54">
        <v>77490</v>
      </c>
      <c r="E99" s="55">
        <f t="shared" si="0"/>
        <v>0</v>
      </c>
      <c r="F99" s="31"/>
    </row>
    <row r="100" spans="2:6">
      <c r="B100" s="26" t="s">
        <v>72</v>
      </c>
      <c r="C100" s="54"/>
      <c r="D100" s="54"/>
      <c r="E100" s="31"/>
      <c r="F100" s="31"/>
    </row>
    <row r="101" spans="2:6">
      <c r="B101" s="32" t="s">
        <v>73</v>
      </c>
      <c r="C101" s="54">
        <v>-355924.83</v>
      </c>
      <c r="D101" s="54">
        <v>-355924.83</v>
      </c>
      <c r="E101" s="55">
        <f t="shared" ref="E101:E113" si="1">(+C101-D101)*-1</f>
        <v>0</v>
      </c>
      <c r="F101" s="31"/>
    </row>
    <row r="102" spans="2:6">
      <c r="B102" s="32" t="s">
        <v>74</v>
      </c>
      <c r="C102" s="54">
        <v>-1179737.07</v>
      </c>
      <c r="D102" s="54">
        <v>-1179737.07</v>
      </c>
      <c r="E102" s="55">
        <f t="shared" si="1"/>
        <v>0</v>
      </c>
      <c r="F102" s="31"/>
    </row>
    <row r="103" spans="2:6">
      <c r="B103" s="32" t="s">
        <v>75</v>
      </c>
      <c r="C103" s="54">
        <v>-34538.04</v>
      </c>
      <c r="D103" s="54">
        <v>-34538.04</v>
      </c>
      <c r="E103" s="55">
        <f t="shared" si="1"/>
        <v>0</v>
      </c>
      <c r="F103" s="31"/>
    </row>
    <row r="104" spans="2:6">
      <c r="B104" s="32" t="s">
        <v>76</v>
      </c>
      <c r="C104" s="54">
        <v>-52351.69</v>
      </c>
      <c r="D104" s="54">
        <v>-52351.69</v>
      </c>
      <c r="E104" s="55">
        <f t="shared" si="1"/>
        <v>0</v>
      </c>
      <c r="F104" s="31"/>
    </row>
    <row r="105" spans="2:6">
      <c r="B105" s="32" t="s">
        <v>77</v>
      </c>
      <c r="C105" s="54">
        <v>-3230.35</v>
      </c>
      <c r="D105" s="54">
        <v>-3230.35</v>
      </c>
      <c r="E105" s="55">
        <f t="shared" si="1"/>
        <v>0</v>
      </c>
      <c r="F105" s="31"/>
    </row>
    <row r="106" spans="2:6">
      <c r="B106" s="32" t="s">
        <v>78</v>
      </c>
      <c r="C106" s="54">
        <v>-36827.42</v>
      </c>
      <c r="D106" s="54">
        <v>-36827.42</v>
      </c>
      <c r="E106" s="55">
        <f t="shared" si="1"/>
        <v>0</v>
      </c>
      <c r="F106" s="31"/>
    </row>
    <row r="107" spans="2:6">
      <c r="B107" s="32" t="s">
        <v>79</v>
      </c>
      <c r="C107" s="54">
        <v>-555667.88</v>
      </c>
      <c r="D107" s="54">
        <v>-555667.88</v>
      </c>
      <c r="E107" s="55">
        <f t="shared" si="1"/>
        <v>0</v>
      </c>
      <c r="F107" s="31"/>
    </row>
    <row r="108" spans="2:6">
      <c r="B108" s="32" t="s">
        <v>80</v>
      </c>
      <c r="C108" s="54">
        <v>-525851.21</v>
      </c>
      <c r="D108" s="54">
        <v>-525851.21</v>
      </c>
      <c r="E108" s="55">
        <f t="shared" si="1"/>
        <v>0</v>
      </c>
      <c r="F108" s="31"/>
    </row>
    <row r="109" spans="2:6">
      <c r="B109" s="32" t="s">
        <v>81</v>
      </c>
      <c r="C109" s="54">
        <v>-1076.5899999999999</v>
      </c>
      <c r="D109" s="54">
        <v>-1076.5899999999999</v>
      </c>
      <c r="E109" s="55">
        <f t="shared" si="1"/>
        <v>0</v>
      </c>
      <c r="F109" s="31"/>
    </row>
    <row r="110" spans="2:6">
      <c r="B110" s="32" t="s">
        <v>82</v>
      </c>
      <c r="C110" s="54">
        <v>-3780</v>
      </c>
      <c r="D110" s="54">
        <v>-3780</v>
      </c>
      <c r="E110" s="55">
        <f t="shared" si="1"/>
        <v>0</v>
      </c>
      <c r="F110" s="31"/>
    </row>
    <row r="111" spans="2:6">
      <c r="B111" s="32" t="s">
        <v>83</v>
      </c>
      <c r="C111" s="54">
        <v>-54128.34</v>
      </c>
      <c r="D111" s="54">
        <v>-54128.34</v>
      </c>
      <c r="E111" s="55">
        <f t="shared" si="1"/>
        <v>0</v>
      </c>
      <c r="F111" s="31"/>
    </row>
    <row r="112" spans="2:6">
      <c r="B112" s="32" t="s">
        <v>84</v>
      </c>
      <c r="C112" s="54">
        <v>-31696.07</v>
      </c>
      <c r="D112" s="54">
        <v>-31696.07</v>
      </c>
      <c r="E112" s="55">
        <f t="shared" si="1"/>
        <v>0</v>
      </c>
      <c r="F112" s="31"/>
    </row>
    <row r="113" spans="2:6">
      <c r="B113" s="32" t="s">
        <v>85</v>
      </c>
      <c r="C113" s="54">
        <v>-58114.95</v>
      </c>
      <c r="D113" s="54">
        <v>-58114.95</v>
      </c>
      <c r="E113" s="55">
        <f t="shared" si="1"/>
        <v>0</v>
      </c>
      <c r="F113" s="31">
        <v>0</v>
      </c>
    </row>
    <row r="114" spans="2:6" ht="15">
      <c r="B114" s="56"/>
      <c r="C114" s="57"/>
      <c r="D114" s="33"/>
      <c r="E114" s="33"/>
      <c r="F114" s="33">
        <v>0</v>
      </c>
    </row>
    <row r="115" spans="2:6" ht="18" customHeight="1">
      <c r="C115" s="36">
        <f>SUM(C83:C99)+SUM(C101:C113)</f>
        <v>94034698.349999979</v>
      </c>
      <c r="D115" s="36">
        <f>SUM(D83:D99)+SUM(D101:D113)</f>
        <v>120818728.07999998</v>
      </c>
      <c r="E115" s="36">
        <f>SUM(E83:E99)+SUM(E101:E113)</f>
        <v>26784029.73</v>
      </c>
      <c r="F115" s="58"/>
    </row>
    <row r="118" spans="2:6" ht="21.75" customHeight="1">
      <c r="B118" s="22" t="s">
        <v>86</v>
      </c>
      <c r="C118" s="23" t="s">
        <v>50</v>
      </c>
      <c r="D118" s="23" t="s">
        <v>51</v>
      </c>
      <c r="E118" s="23" t="s">
        <v>52</v>
      </c>
      <c r="F118" s="23" t="s">
        <v>53</v>
      </c>
    </row>
    <row r="119" spans="2:6">
      <c r="B119" s="24" t="s">
        <v>87</v>
      </c>
      <c r="C119" s="25"/>
      <c r="D119" s="25"/>
      <c r="E119" s="25"/>
      <c r="F119" s="25"/>
    </row>
    <row r="120" spans="2:6">
      <c r="B120" s="26"/>
      <c r="C120" s="27"/>
      <c r="D120" s="27"/>
      <c r="E120" s="27"/>
      <c r="F120" s="27"/>
    </row>
    <row r="121" spans="2:6">
      <c r="B121" s="26" t="s">
        <v>88</v>
      </c>
      <c r="C121" s="27"/>
      <c r="D121" s="27"/>
      <c r="E121" s="27"/>
      <c r="F121" s="27"/>
    </row>
    <row r="122" spans="2:6">
      <c r="B122" s="32" t="s">
        <v>89</v>
      </c>
      <c r="C122" s="54">
        <v>13646.92</v>
      </c>
      <c r="D122" s="55">
        <v>13646.92</v>
      </c>
      <c r="E122" s="27"/>
      <c r="F122" s="27"/>
    </row>
    <row r="123" spans="2:6">
      <c r="B123" s="32" t="s">
        <v>90</v>
      </c>
      <c r="C123" s="54">
        <v>-13646.88</v>
      </c>
      <c r="D123" s="54">
        <v>-13646.88</v>
      </c>
      <c r="E123" s="55"/>
      <c r="F123" s="27"/>
    </row>
    <row r="124" spans="2:6">
      <c r="B124" s="26" t="s">
        <v>72</v>
      </c>
      <c r="C124" s="27"/>
      <c r="D124" s="27"/>
      <c r="E124" s="27"/>
      <c r="F124" s="27"/>
    </row>
    <row r="125" spans="2:6" ht="15">
      <c r="B125" s="56"/>
      <c r="C125" s="29"/>
      <c r="D125" s="29"/>
      <c r="E125" s="29"/>
      <c r="F125" s="29"/>
    </row>
    <row r="126" spans="2:6" ht="16.5" customHeight="1">
      <c r="C126" s="59">
        <f>SUM(C122:C125)</f>
        <v>4.0000000000873115E-2</v>
      </c>
      <c r="D126" s="59">
        <f>SUM(D122:D125)</f>
        <v>4.0000000000873115E-2</v>
      </c>
      <c r="E126" s="23"/>
      <c r="F126" s="58"/>
    </row>
    <row r="129" spans="2:4" ht="27" customHeight="1">
      <c r="B129" s="22" t="s">
        <v>91</v>
      </c>
      <c r="C129" s="23" t="s">
        <v>9</v>
      </c>
    </row>
    <row r="130" spans="2:4">
      <c r="B130" s="24" t="s">
        <v>92</v>
      </c>
      <c r="C130" s="25"/>
    </row>
    <row r="131" spans="2:4">
      <c r="B131" s="26"/>
      <c r="C131" s="27"/>
    </row>
    <row r="132" spans="2:4">
      <c r="B132" s="28"/>
      <c r="C132" s="29"/>
    </row>
    <row r="133" spans="2:4" ht="15" customHeight="1">
      <c r="C133" s="23">
        <f>SUM(C131:C132)</f>
        <v>0</v>
      </c>
    </row>
    <row r="134" spans="2:4" ht="15">
      <c r="B134"/>
    </row>
    <row r="136" spans="2:4" ht="22.5" customHeight="1">
      <c r="B136" s="60" t="s">
        <v>93</v>
      </c>
      <c r="C136" s="61" t="s">
        <v>9</v>
      </c>
      <c r="D136" s="62" t="s">
        <v>94</v>
      </c>
    </row>
    <row r="137" spans="2:4">
      <c r="B137" s="63"/>
      <c r="C137" s="64"/>
      <c r="D137" s="65"/>
    </row>
    <row r="138" spans="2:4">
      <c r="B138" s="66"/>
      <c r="C138" s="67"/>
      <c r="D138" s="68"/>
    </row>
    <row r="139" spans="2:4">
      <c r="B139" s="69"/>
      <c r="C139" s="70"/>
      <c r="D139" s="70"/>
    </row>
    <row r="140" spans="2:4">
      <c r="B140" s="69"/>
      <c r="C140" s="70"/>
      <c r="D140" s="70"/>
    </row>
    <row r="141" spans="2:4">
      <c r="B141" s="71"/>
      <c r="C141" s="72"/>
      <c r="D141" s="72"/>
    </row>
    <row r="142" spans="2:4" ht="14.25" customHeight="1">
      <c r="C142" s="23">
        <f>SUM(C140:C141)</f>
        <v>0</v>
      </c>
      <c r="D142" s="23"/>
    </row>
    <row r="144" spans="2:4">
      <c r="B144" s="16" t="s">
        <v>95</v>
      </c>
    </row>
    <row r="146" spans="2:6" ht="20.25" customHeight="1">
      <c r="B146" s="60" t="s">
        <v>96</v>
      </c>
      <c r="C146" s="61" t="s">
        <v>9</v>
      </c>
      <c r="D146" s="23" t="s">
        <v>24</v>
      </c>
      <c r="E146" s="23" t="s">
        <v>25</v>
      </c>
      <c r="F146" s="23" t="s">
        <v>26</v>
      </c>
    </row>
    <row r="147" spans="2:6">
      <c r="B147" s="24"/>
      <c r="C147" s="53"/>
      <c r="D147" s="53"/>
      <c r="E147" s="53"/>
      <c r="F147" s="53"/>
    </row>
    <row r="148" spans="2:6">
      <c r="B148" s="32" t="s">
        <v>97</v>
      </c>
      <c r="C148" s="54">
        <v>14865</v>
      </c>
      <c r="D148" s="31">
        <v>14865</v>
      </c>
      <c r="E148" s="31"/>
      <c r="F148" s="31"/>
    </row>
    <row r="149" spans="2:6">
      <c r="B149" s="32" t="s">
        <v>98</v>
      </c>
      <c r="C149" s="54">
        <v>-467661.06</v>
      </c>
      <c r="D149" s="31">
        <v>-467661.06</v>
      </c>
      <c r="E149" s="31"/>
      <c r="F149" s="31"/>
    </row>
    <row r="150" spans="2:6">
      <c r="B150" s="32" t="s">
        <v>99</v>
      </c>
      <c r="C150" s="54">
        <v>-1.73</v>
      </c>
      <c r="D150" s="31">
        <v>-1.73</v>
      </c>
      <c r="E150" s="31"/>
      <c r="F150" s="31"/>
    </row>
    <row r="151" spans="2:6">
      <c r="B151" s="32" t="s">
        <v>100</v>
      </c>
      <c r="C151" s="54">
        <v>-516.52</v>
      </c>
      <c r="D151" s="31">
        <v>-516.52</v>
      </c>
      <c r="E151" s="31"/>
      <c r="F151" s="31"/>
    </row>
    <row r="152" spans="2:6">
      <c r="B152" s="32" t="s">
        <v>101</v>
      </c>
      <c r="C152" s="54">
        <v>-2840.34</v>
      </c>
      <c r="D152" s="31">
        <v>-2840.34</v>
      </c>
      <c r="E152" s="31"/>
      <c r="F152" s="31"/>
    </row>
    <row r="153" spans="2:6">
      <c r="B153" s="32" t="s">
        <v>102</v>
      </c>
      <c r="C153" s="54">
        <v>1473.82</v>
      </c>
      <c r="D153" s="31">
        <v>1473.82</v>
      </c>
      <c r="E153" s="31"/>
      <c r="F153" s="31"/>
    </row>
    <row r="154" spans="2:6">
      <c r="B154" s="32" t="s">
        <v>103</v>
      </c>
      <c r="C154" s="54">
        <v>589.29999999999995</v>
      </c>
      <c r="D154" s="31">
        <v>589.29999999999995</v>
      </c>
      <c r="E154" s="31"/>
      <c r="F154" s="31"/>
    </row>
    <row r="155" spans="2:6">
      <c r="B155" s="32" t="s">
        <v>104</v>
      </c>
      <c r="C155" s="54">
        <v>221848.7</v>
      </c>
      <c r="D155" s="31">
        <v>221848.7</v>
      </c>
      <c r="E155" s="31"/>
      <c r="F155" s="31"/>
    </row>
    <row r="156" spans="2:6">
      <c r="B156" s="32" t="s">
        <v>105</v>
      </c>
      <c r="C156" s="54">
        <v>-1595.26</v>
      </c>
      <c r="D156" s="31">
        <v>-1595.26</v>
      </c>
      <c r="E156" s="31"/>
      <c r="F156" s="31"/>
    </row>
    <row r="157" spans="2:6">
      <c r="B157" s="32" t="s">
        <v>106</v>
      </c>
      <c r="C157" s="54">
        <v>40.64</v>
      </c>
      <c r="D157" s="31">
        <v>40.64</v>
      </c>
      <c r="E157" s="31"/>
      <c r="F157" s="31"/>
    </row>
    <row r="158" spans="2:6">
      <c r="B158" s="32" t="s">
        <v>107</v>
      </c>
      <c r="C158" s="54">
        <v>12574</v>
      </c>
      <c r="D158" s="31">
        <v>12574</v>
      </c>
      <c r="E158" s="31"/>
      <c r="F158" s="31"/>
    </row>
    <row r="159" spans="2:6">
      <c r="B159" s="32" t="s">
        <v>108</v>
      </c>
      <c r="C159" s="54">
        <v>6600.78</v>
      </c>
      <c r="D159" s="31">
        <v>6600.78</v>
      </c>
      <c r="E159" s="31"/>
      <c r="F159" s="31"/>
    </row>
    <row r="160" spans="2:6">
      <c r="B160" s="32" t="s">
        <v>109</v>
      </c>
      <c r="C160" s="54">
        <v>1011995.34</v>
      </c>
      <c r="D160" s="31">
        <v>1011995.34</v>
      </c>
      <c r="E160" s="31"/>
      <c r="F160" s="31"/>
    </row>
    <row r="161" spans="2:6">
      <c r="B161" s="32" t="s">
        <v>110</v>
      </c>
      <c r="C161" s="54">
        <v>16455.400000000001</v>
      </c>
      <c r="D161" s="31">
        <v>16455.400000000001</v>
      </c>
      <c r="E161" s="31"/>
      <c r="F161" s="31"/>
    </row>
    <row r="162" spans="2:6">
      <c r="B162" s="32" t="s">
        <v>111</v>
      </c>
      <c r="C162" s="54">
        <v>-16455.400000000001</v>
      </c>
      <c r="D162" s="31">
        <v>-16455.400000000001</v>
      </c>
      <c r="E162" s="31"/>
      <c r="F162" s="31"/>
    </row>
    <row r="163" spans="2:6">
      <c r="B163" s="32"/>
      <c r="C163" s="54"/>
      <c r="D163" s="31"/>
      <c r="E163" s="31"/>
      <c r="F163" s="31"/>
    </row>
    <row r="164" spans="2:6">
      <c r="B164" s="32"/>
      <c r="C164" s="54"/>
      <c r="D164" s="31"/>
      <c r="E164" s="31"/>
      <c r="F164" s="31"/>
    </row>
    <row r="165" spans="2:6">
      <c r="B165" s="73"/>
      <c r="C165" s="74"/>
      <c r="D165" s="33"/>
      <c r="E165" s="33"/>
      <c r="F165" s="33"/>
    </row>
    <row r="166" spans="2:6" ht="16.5" customHeight="1">
      <c r="C166" s="36">
        <f>SUM(C148:C165)</f>
        <v>797372.66999999993</v>
      </c>
      <c r="D166" s="36">
        <f>SUM(D148:D165)</f>
        <v>797372.66999999993</v>
      </c>
      <c r="E166" s="23">
        <f>SUM(E164:E165)</f>
        <v>0</v>
      </c>
      <c r="F166" s="23">
        <f>SUM(F164:F165)</f>
        <v>0</v>
      </c>
    </row>
    <row r="170" spans="2:6" ht="20.25" customHeight="1">
      <c r="B170" s="60" t="s">
        <v>112</v>
      </c>
      <c r="C170" s="61" t="s">
        <v>9</v>
      </c>
      <c r="D170" s="23" t="s">
        <v>113</v>
      </c>
      <c r="E170" s="23" t="s">
        <v>94</v>
      </c>
    </row>
    <row r="171" spans="2:6">
      <c r="B171" s="75" t="s">
        <v>114</v>
      </c>
      <c r="C171" s="76"/>
      <c r="D171" s="77"/>
      <c r="E171" s="78"/>
    </row>
    <row r="172" spans="2:6">
      <c r="B172" s="79"/>
      <c r="C172" s="80"/>
      <c r="D172" s="81"/>
      <c r="E172" s="82"/>
    </row>
    <row r="173" spans="2:6">
      <c r="B173" s="83"/>
      <c r="C173" s="84"/>
      <c r="D173" s="85"/>
      <c r="E173" s="86"/>
    </row>
    <row r="174" spans="2:6" ht="16.5" customHeight="1">
      <c r="C174" s="23">
        <f>SUM(C172:C173)</f>
        <v>0</v>
      </c>
      <c r="D174" s="87"/>
      <c r="E174" s="88"/>
    </row>
    <row r="177" spans="2:5" ht="27.75" customHeight="1">
      <c r="B177" s="60" t="s">
        <v>115</v>
      </c>
      <c r="C177" s="61" t="s">
        <v>9</v>
      </c>
      <c r="D177" s="23" t="s">
        <v>113</v>
      </c>
      <c r="E177" s="23" t="s">
        <v>94</v>
      </c>
    </row>
    <row r="178" spans="2:5">
      <c r="B178" s="75" t="s">
        <v>116</v>
      </c>
      <c r="C178" s="76"/>
      <c r="D178" s="77"/>
      <c r="E178" s="78"/>
    </row>
    <row r="179" spans="2:5">
      <c r="B179" s="79"/>
      <c r="C179" s="80"/>
      <c r="D179" s="81"/>
      <c r="E179" s="82"/>
    </row>
    <row r="180" spans="2:5">
      <c r="B180" s="83"/>
      <c r="C180" s="84"/>
      <c r="D180" s="85"/>
      <c r="E180" s="86"/>
    </row>
    <row r="181" spans="2:5" ht="15" customHeight="1">
      <c r="C181" s="23">
        <f>SUM(C179:C180)</f>
        <v>0</v>
      </c>
      <c r="D181" s="87"/>
      <c r="E181" s="88"/>
    </row>
    <row r="182" spans="2:5" ht="15">
      <c r="B182"/>
    </row>
    <row r="184" spans="2:5" ht="24" customHeight="1">
      <c r="B184" s="60" t="s">
        <v>117</v>
      </c>
      <c r="C184" s="61" t="s">
        <v>9</v>
      </c>
      <c r="D184" s="23" t="s">
        <v>113</v>
      </c>
      <c r="E184" s="23" t="s">
        <v>94</v>
      </c>
    </row>
    <row r="185" spans="2:5">
      <c r="B185" s="75" t="s">
        <v>118</v>
      </c>
      <c r="C185" s="76"/>
      <c r="D185" s="77"/>
      <c r="E185" s="78"/>
    </row>
    <row r="186" spans="2:5">
      <c r="B186" s="79"/>
      <c r="C186" s="80"/>
      <c r="D186" s="81"/>
      <c r="E186" s="82"/>
    </row>
    <row r="187" spans="2:5">
      <c r="B187" s="83"/>
      <c r="C187" s="84"/>
      <c r="D187" s="85"/>
      <c r="E187" s="86"/>
    </row>
    <row r="188" spans="2:5" ht="16.5" customHeight="1">
      <c r="C188" s="23">
        <f>SUM(C186:C187)</f>
        <v>0</v>
      </c>
      <c r="D188" s="87"/>
      <c r="E188" s="88"/>
    </row>
    <row r="191" spans="2:5" ht="24" customHeight="1">
      <c r="B191" s="60" t="s">
        <v>119</v>
      </c>
      <c r="C191" s="61" t="s">
        <v>9</v>
      </c>
      <c r="D191" s="89" t="s">
        <v>113</v>
      </c>
      <c r="E191" s="89" t="s">
        <v>41</v>
      </c>
    </row>
    <row r="192" spans="2:5">
      <c r="B192" s="75" t="s">
        <v>120</v>
      </c>
      <c r="C192" s="25"/>
      <c r="D192" s="25">
        <v>0</v>
      </c>
      <c r="E192" s="25">
        <v>0</v>
      </c>
    </row>
    <row r="193" spans="2:5">
      <c r="B193" s="32" t="s">
        <v>121</v>
      </c>
      <c r="C193" s="54">
        <v>0.06</v>
      </c>
      <c r="D193" s="27">
        <v>0</v>
      </c>
      <c r="E193" s="27">
        <v>0</v>
      </c>
    </row>
    <row r="194" spans="2:5">
      <c r="B194" s="28"/>
      <c r="C194" s="90"/>
      <c r="D194" s="90">
        <v>0</v>
      </c>
      <c r="E194" s="90">
        <v>0</v>
      </c>
    </row>
    <row r="195" spans="2:5" ht="18.75" customHeight="1">
      <c r="C195" s="23">
        <f>SUM(C193:C194)</f>
        <v>0.06</v>
      </c>
      <c r="D195" s="87"/>
      <c r="E195" s="88"/>
    </row>
    <row r="203" spans="2:5">
      <c r="B203" s="16" t="s">
        <v>122</v>
      </c>
    </row>
    <row r="204" spans="2:5">
      <c r="B204" s="16"/>
    </row>
    <row r="205" spans="2:5">
      <c r="B205" s="16" t="s">
        <v>123</v>
      </c>
    </row>
    <row r="207" spans="2:5" ht="24" customHeight="1">
      <c r="B207" s="60" t="s">
        <v>124</v>
      </c>
      <c r="C207" s="91" t="s">
        <v>9</v>
      </c>
      <c r="D207" s="23" t="s">
        <v>125</v>
      </c>
      <c r="E207" s="23" t="s">
        <v>41</v>
      </c>
    </row>
    <row r="208" spans="2:5">
      <c r="B208" s="32" t="s">
        <v>126</v>
      </c>
      <c r="C208" s="55">
        <v>144525</v>
      </c>
      <c r="D208" s="53"/>
      <c r="E208" s="53"/>
    </row>
    <row r="209" spans="2:5">
      <c r="B209" s="32" t="s">
        <v>127</v>
      </c>
      <c r="C209" s="55">
        <v>4080</v>
      </c>
      <c r="D209" s="31"/>
      <c r="E209" s="31"/>
    </row>
    <row r="210" spans="2:5">
      <c r="B210" s="32" t="s">
        <v>128</v>
      </c>
      <c r="C210" s="55">
        <v>169950</v>
      </c>
      <c r="D210" s="31"/>
      <c r="E210" s="31"/>
    </row>
    <row r="211" spans="2:5">
      <c r="B211" s="32" t="s">
        <v>129</v>
      </c>
      <c r="C211" s="55">
        <v>84000</v>
      </c>
      <c r="D211" s="31"/>
      <c r="E211" s="31"/>
    </row>
    <row r="212" spans="2:5">
      <c r="B212" s="32" t="s">
        <v>130</v>
      </c>
      <c r="C212" s="55">
        <v>1866.57</v>
      </c>
      <c r="D212" s="31"/>
      <c r="E212" s="31"/>
    </row>
    <row r="213" spans="2:5">
      <c r="B213" s="32" t="s">
        <v>131</v>
      </c>
      <c r="C213" s="55">
        <v>6203505.5700000003</v>
      </c>
      <c r="D213" s="31"/>
      <c r="E213" s="31"/>
    </row>
    <row r="214" spans="2:5">
      <c r="B214" s="32" t="s">
        <v>132</v>
      </c>
      <c r="C214" s="55">
        <v>585602.99</v>
      </c>
      <c r="D214" s="31"/>
      <c r="E214" s="31"/>
    </row>
    <row r="215" spans="2:5">
      <c r="B215" s="32" t="s">
        <v>133</v>
      </c>
      <c r="C215" s="55">
        <v>1361828.44</v>
      </c>
      <c r="D215" s="31"/>
      <c r="E215" s="31"/>
    </row>
    <row r="216" spans="2:5">
      <c r="B216" s="32" t="s">
        <v>134</v>
      </c>
      <c r="C216" s="55">
        <v>30000</v>
      </c>
      <c r="D216" s="31"/>
      <c r="E216" s="31"/>
    </row>
    <row r="217" spans="2:5">
      <c r="B217" s="32" t="s">
        <v>135</v>
      </c>
      <c r="C217" s="55">
        <v>6251123.7400000002</v>
      </c>
      <c r="D217" s="31"/>
      <c r="E217" s="31"/>
    </row>
    <row r="218" spans="2:5">
      <c r="B218" s="32" t="s">
        <v>136</v>
      </c>
      <c r="C218" s="55">
        <v>738754.09</v>
      </c>
      <c r="D218" s="31"/>
      <c r="E218" s="31"/>
    </row>
    <row r="219" spans="2:5">
      <c r="B219" s="32" t="s">
        <v>137</v>
      </c>
      <c r="C219" s="55">
        <v>3108414.1</v>
      </c>
      <c r="D219" s="31"/>
      <c r="E219" s="31"/>
    </row>
    <row r="220" spans="2:5">
      <c r="B220" s="32" t="s">
        <v>138</v>
      </c>
      <c r="C220" s="55">
        <v>15000</v>
      </c>
      <c r="D220" s="31"/>
      <c r="E220" s="31"/>
    </row>
    <row r="221" spans="2:5">
      <c r="B221" s="32" t="s">
        <v>139</v>
      </c>
      <c r="C221" s="55">
        <v>67500</v>
      </c>
      <c r="D221" s="31"/>
      <c r="E221" s="31"/>
    </row>
    <row r="222" spans="2:5">
      <c r="B222" s="32" t="s">
        <v>140</v>
      </c>
      <c r="C222" s="55">
        <v>5750</v>
      </c>
      <c r="D222" s="31"/>
      <c r="E222" s="31"/>
    </row>
    <row r="223" spans="2:5">
      <c r="B223" s="32"/>
      <c r="C223" s="55"/>
      <c r="D223" s="31"/>
      <c r="E223" s="31"/>
    </row>
    <row r="224" spans="2:5">
      <c r="B224" s="73"/>
      <c r="C224" s="92"/>
      <c r="D224" s="33"/>
      <c r="E224" s="33"/>
    </row>
    <row r="225" spans="2:6" ht="15.75" customHeight="1">
      <c r="C225" s="36">
        <f>SUM(C208:C224)</f>
        <v>18771900.5</v>
      </c>
      <c r="D225" s="87"/>
      <c r="E225" s="88"/>
    </row>
    <row r="226" spans="2:6">
      <c r="F226" s="93"/>
    </row>
    <row r="228" spans="2:6" ht="24.75" customHeight="1">
      <c r="B228" s="94" t="s">
        <v>141</v>
      </c>
      <c r="C228" s="91" t="s">
        <v>9</v>
      </c>
      <c r="D228" s="23" t="s">
        <v>125</v>
      </c>
      <c r="E228" s="23" t="s">
        <v>41</v>
      </c>
    </row>
    <row r="229" spans="2:6" ht="25.5">
      <c r="B229" s="95" t="s">
        <v>142</v>
      </c>
      <c r="C229" s="53"/>
      <c r="D229" s="53"/>
      <c r="E229" s="53"/>
    </row>
    <row r="230" spans="2:6">
      <c r="B230" s="35"/>
      <c r="C230" s="31"/>
      <c r="D230" s="31"/>
      <c r="E230" s="31"/>
    </row>
    <row r="231" spans="2:6">
      <c r="B231" s="35"/>
      <c r="C231" s="31"/>
      <c r="D231" s="31"/>
      <c r="E231" s="31"/>
    </row>
    <row r="232" spans="2:6">
      <c r="B232" s="28"/>
      <c r="C232" s="33"/>
      <c r="D232" s="33"/>
      <c r="E232" s="33"/>
    </row>
    <row r="233" spans="2:6" ht="16.5" customHeight="1">
      <c r="C233" s="96">
        <f>SUM(C230:C232)</f>
        <v>0</v>
      </c>
      <c r="D233" s="87"/>
      <c r="E233" s="88"/>
    </row>
    <row r="237" spans="2:6">
      <c r="B237" s="16" t="s">
        <v>143</v>
      </c>
    </row>
    <row r="239" spans="2:6" ht="26.25" customHeight="1">
      <c r="B239" s="94" t="s">
        <v>144</v>
      </c>
      <c r="C239" s="91" t="s">
        <v>9</v>
      </c>
      <c r="D239" s="23" t="s">
        <v>145</v>
      </c>
      <c r="E239" s="23" t="s">
        <v>146</v>
      </c>
    </row>
    <row r="240" spans="2:6">
      <c r="B240" s="24" t="s">
        <v>147</v>
      </c>
      <c r="C240" s="53"/>
      <c r="D240" s="97"/>
      <c r="E240" s="53">
        <v>0</v>
      </c>
    </row>
    <row r="241" spans="2:5">
      <c r="B241" s="32" t="s">
        <v>148</v>
      </c>
      <c r="C241" s="54">
        <v>10815552.119999999</v>
      </c>
      <c r="D241" s="98">
        <f>+C241/$C$298</f>
        <v>0.57162773160023694</v>
      </c>
      <c r="E241" s="31"/>
    </row>
    <row r="242" spans="2:5">
      <c r="B242" s="32" t="s">
        <v>149</v>
      </c>
      <c r="C242" s="54">
        <v>951551.1</v>
      </c>
      <c r="D242" s="98">
        <f t="shared" ref="D242:D297" si="2">+C242/$C$298</f>
        <v>5.0291745697279323E-2</v>
      </c>
      <c r="E242" s="31"/>
    </row>
    <row r="243" spans="2:5">
      <c r="B243" s="32" t="s">
        <v>150</v>
      </c>
      <c r="C243" s="54">
        <v>1086444.1299999999</v>
      </c>
      <c r="D243" s="98">
        <f t="shared" si="2"/>
        <v>5.7421164139542138E-2</v>
      </c>
      <c r="E243" s="31"/>
    </row>
    <row r="244" spans="2:5">
      <c r="B244" s="32" t="s">
        <v>151</v>
      </c>
      <c r="C244" s="54">
        <v>649364.69999999995</v>
      </c>
      <c r="D244" s="98">
        <f t="shared" si="2"/>
        <v>3.4320473548073327E-2</v>
      </c>
      <c r="E244" s="31"/>
    </row>
    <row r="245" spans="2:5">
      <c r="B245" s="32" t="s">
        <v>152</v>
      </c>
      <c r="C245" s="54">
        <v>642874.47</v>
      </c>
      <c r="D245" s="98">
        <f t="shared" si="2"/>
        <v>3.3977449409194338E-2</v>
      </c>
      <c r="E245" s="31"/>
    </row>
    <row r="246" spans="2:5">
      <c r="B246" s="32" t="s">
        <v>153</v>
      </c>
      <c r="C246" s="54">
        <v>9985</v>
      </c>
      <c r="D246" s="98">
        <f t="shared" si="2"/>
        <v>5.2773107065646194E-4</v>
      </c>
      <c r="E246" s="31"/>
    </row>
    <row r="247" spans="2:5">
      <c r="B247" s="32" t="s">
        <v>154</v>
      </c>
      <c r="C247" s="54">
        <v>154735.57999999999</v>
      </c>
      <c r="D247" s="98">
        <f t="shared" si="2"/>
        <v>8.178144547025399E-3</v>
      </c>
      <c r="E247" s="31"/>
    </row>
    <row r="248" spans="2:5">
      <c r="B248" s="32" t="s">
        <v>155</v>
      </c>
      <c r="C248" s="54">
        <v>790987.67</v>
      </c>
      <c r="D248" s="98">
        <f t="shared" si="2"/>
        <v>4.1805585374577889E-2</v>
      </c>
      <c r="E248" s="31"/>
    </row>
    <row r="249" spans="2:5">
      <c r="B249" s="32" t="s">
        <v>156</v>
      </c>
      <c r="C249" s="54">
        <v>27305.88</v>
      </c>
      <c r="D249" s="98">
        <f t="shared" si="2"/>
        <v>1.4431809001118549E-3</v>
      </c>
      <c r="E249" s="31"/>
    </row>
    <row r="250" spans="2:5">
      <c r="B250" s="32" t="s">
        <v>157</v>
      </c>
      <c r="C250" s="54">
        <v>19836</v>
      </c>
      <c r="D250" s="98">
        <f t="shared" si="2"/>
        <v>1.0483799216366128E-3</v>
      </c>
      <c r="E250" s="31"/>
    </row>
    <row r="251" spans="2:5">
      <c r="B251" s="32" t="s">
        <v>158</v>
      </c>
      <c r="C251" s="54">
        <v>62382.64</v>
      </c>
      <c r="D251" s="98">
        <f t="shared" si="2"/>
        <v>3.2970713467778295E-3</v>
      </c>
      <c r="E251" s="31"/>
    </row>
    <row r="252" spans="2:5">
      <c r="B252" s="32" t="s">
        <v>159</v>
      </c>
      <c r="C252" s="54">
        <v>148102</v>
      </c>
      <c r="D252" s="98">
        <f t="shared" si="2"/>
        <v>7.8275440186643293E-3</v>
      </c>
      <c r="E252" s="31"/>
    </row>
    <row r="253" spans="2:5">
      <c r="B253" s="32" t="s">
        <v>160</v>
      </c>
      <c r="C253" s="54">
        <v>70749.8</v>
      </c>
      <c r="D253" s="98">
        <f t="shared" si="2"/>
        <v>3.739295713843821E-3</v>
      </c>
      <c r="E253" s="31"/>
    </row>
    <row r="254" spans="2:5">
      <c r="B254" s="32" t="s">
        <v>161</v>
      </c>
      <c r="C254" s="54">
        <v>5115.6000000000004</v>
      </c>
      <c r="D254" s="98">
        <f t="shared" si="2"/>
        <v>2.703716640010212E-4</v>
      </c>
      <c r="E254" s="31"/>
    </row>
    <row r="255" spans="2:5">
      <c r="B255" s="32" t="s">
        <v>162</v>
      </c>
      <c r="C255" s="54">
        <v>22820.7</v>
      </c>
      <c r="D255" s="98">
        <f t="shared" si="2"/>
        <v>1.206128437068595E-3</v>
      </c>
      <c r="E255" s="31"/>
    </row>
    <row r="256" spans="2:5">
      <c r="B256" s="32" t="s">
        <v>163</v>
      </c>
      <c r="C256" s="54">
        <v>661.2</v>
      </c>
      <c r="D256" s="98">
        <f t="shared" si="2"/>
        <v>3.4945997387887096E-5</v>
      </c>
      <c r="E256" s="31"/>
    </row>
    <row r="257" spans="2:5">
      <c r="B257" s="32" t="s">
        <v>164</v>
      </c>
      <c r="C257" s="54">
        <v>7338.45</v>
      </c>
      <c r="D257" s="98">
        <f t="shared" si="2"/>
        <v>3.8785458943003633E-4</v>
      </c>
      <c r="E257" s="31"/>
    </row>
    <row r="258" spans="2:5">
      <c r="B258" s="32" t="s">
        <v>165</v>
      </c>
      <c r="C258" s="54">
        <v>261.49</v>
      </c>
      <c r="D258" s="98">
        <f t="shared" si="2"/>
        <v>1.3820370322078942E-5</v>
      </c>
      <c r="E258" s="31"/>
    </row>
    <row r="259" spans="2:5">
      <c r="B259" s="32" t="s">
        <v>166</v>
      </c>
      <c r="C259" s="54">
        <v>2957.25</v>
      </c>
      <c r="D259" s="98">
        <f t="shared" si="2"/>
        <v>1.5629771744605128E-4</v>
      </c>
      <c r="E259" s="31"/>
    </row>
    <row r="260" spans="2:5">
      <c r="B260" s="32" t="s">
        <v>167</v>
      </c>
      <c r="C260" s="54">
        <v>100688.55</v>
      </c>
      <c r="D260" s="98">
        <f t="shared" si="2"/>
        <v>5.3216300745464896E-3</v>
      </c>
      <c r="E260" s="31"/>
    </row>
    <row r="261" spans="2:5">
      <c r="B261" s="32" t="s">
        <v>168</v>
      </c>
      <c r="C261" s="54">
        <v>7366</v>
      </c>
      <c r="D261" s="98">
        <f t="shared" si="2"/>
        <v>3.8931067265453165E-4</v>
      </c>
      <c r="E261" s="31"/>
    </row>
    <row r="262" spans="2:5">
      <c r="B262" s="32" t="s">
        <v>169</v>
      </c>
      <c r="C262" s="54">
        <v>11893.4</v>
      </c>
      <c r="D262" s="98">
        <f t="shared" si="2"/>
        <v>6.2859456341968591E-4</v>
      </c>
      <c r="E262" s="31"/>
    </row>
    <row r="263" spans="2:5">
      <c r="B263" s="32" t="s">
        <v>170</v>
      </c>
      <c r="C263" s="54">
        <v>23811.02</v>
      </c>
      <c r="D263" s="98">
        <f t="shared" si="2"/>
        <v>1.2584692116196722E-3</v>
      </c>
      <c r="E263" s="31"/>
    </row>
    <row r="264" spans="2:5">
      <c r="B264" s="32" t="s">
        <v>171</v>
      </c>
      <c r="C264" s="54">
        <v>1921.66</v>
      </c>
      <c r="D264" s="98">
        <f t="shared" si="2"/>
        <v>1.0156431539686496E-4</v>
      </c>
      <c r="E264" s="31"/>
    </row>
    <row r="265" spans="2:5">
      <c r="B265" s="32" t="s">
        <v>172</v>
      </c>
      <c r="C265" s="54">
        <v>181989.89</v>
      </c>
      <c r="D265" s="98">
        <f t="shared" si="2"/>
        <v>9.6185998496095878E-3</v>
      </c>
      <c r="E265" s="31"/>
    </row>
    <row r="266" spans="2:5">
      <c r="B266" s="32" t="s">
        <v>173</v>
      </c>
      <c r="C266" s="54">
        <v>14506.44</v>
      </c>
      <c r="D266" s="98">
        <f t="shared" si="2"/>
        <v>7.666999612031773E-4</v>
      </c>
      <c r="E266" s="31"/>
    </row>
    <row r="267" spans="2:5">
      <c r="B267" s="32" t="s">
        <v>174</v>
      </c>
      <c r="C267" s="54">
        <v>349580.4</v>
      </c>
      <c r="D267" s="98">
        <f t="shared" si="2"/>
        <v>1.8476158114423057E-2</v>
      </c>
      <c r="E267" s="31"/>
    </row>
    <row r="268" spans="2:5">
      <c r="B268" s="32" t="s">
        <v>175</v>
      </c>
      <c r="C268" s="54">
        <v>91245</v>
      </c>
      <c r="D268" s="98">
        <f t="shared" si="2"/>
        <v>4.8225159280970327E-3</v>
      </c>
      <c r="E268" s="31"/>
    </row>
    <row r="269" spans="2:5">
      <c r="B269" s="32" t="s">
        <v>176</v>
      </c>
      <c r="C269" s="54">
        <v>3352.65</v>
      </c>
      <c r="D269" s="98">
        <f t="shared" si="2"/>
        <v>1.771955507297333E-4</v>
      </c>
      <c r="E269" s="31"/>
    </row>
    <row r="270" spans="2:5">
      <c r="B270" s="32" t="s">
        <v>177</v>
      </c>
      <c r="C270" s="54">
        <v>567151.19999999995</v>
      </c>
      <c r="D270" s="98">
        <f t="shared" si="2"/>
        <v>2.9975293940921095E-2</v>
      </c>
      <c r="E270" s="31"/>
    </row>
    <row r="271" spans="2:5">
      <c r="B271" s="32" t="s">
        <v>178</v>
      </c>
      <c r="C271" s="54">
        <v>6960</v>
      </c>
      <c r="D271" s="98">
        <f t="shared" si="2"/>
        <v>3.6785260408302205E-4</v>
      </c>
      <c r="E271" s="31"/>
    </row>
    <row r="272" spans="2:5">
      <c r="B272" s="32" t="s">
        <v>179</v>
      </c>
      <c r="C272" s="54">
        <v>15675.94</v>
      </c>
      <c r="D272" s="98">
        <f t="shared" si="2"/>
        <v>8.2851082621396678E-4</v>
      </c>
      <c r="E272" s="31"/>
    </row>
    <row r="273" spans="2:5">
      <c r="B273" s="32" t="s">
        <v>180</v>
      </c>
      <c r="C273" s="54">
        <v>300047.37</v>
      </c>
      <c r="D273" s="98">
        <f t="shared" si="2"/>
        <v>1.5858219310741668E-2</v>
      </c>
      <c r="E273" s="31"/>
    </row>
    <row r="274" spans="2:5">
      <c r="B274" s="32" t="s">
        <v>181</v>
      </c>
      <c r="C274" s="54">
        <v>41911.870000000003</v>
      </c>
      <c r="D274" s="98">
        <f t="shared" si="2"/>
        <v>2.2151423163059036E-3</v>
      </c>
      <c r="E274" s="31"/>
    </row>
    <row r="275" spans="2:5">
      <c r="B275" s="32" t="s">
        <v>182</v>
      </c>
      <c r="C275" s="54">
        <v>2719.78</v>
      </c>
      <c r="D275" s="98">
        <f t="shared" si="2"/>
        <v>1.4374686142714393E-4</v>
      </c>
      <c r="E275" s="31"/>
    </row>
    <row r="276" spans="2:5">
      <c r="B276" s="32" t="s">
        <v>183</v>
      </c>
      <c r="C276" s="54">
        <v>134508.64000000001</v>
      </c>
      <c r="D276" s="98">
        <f t="shared" si="2"/>
        <v>7.1091025137450786E-3</v>
      </c>
      <c r="E276" s="31"/>
    </row>
    <row r="277" spans="2:5">
      <c r="B277" s="32" t="s">
        <v>184</v>
      </c>
      <c r="C277" s="54">
        <v>1740</v>
      </c>
      <c r="D277" s="98">
        <f t="shared" si="2"/>
        <v>9.1963151020755512E-5</v>
      </c>
      <c r="E277" s="31"/>
    </row>
    <row r="278" spans="2:5">
      <c r="B278" s="32" t="s">
        <v>185</v>
      </c>
      <c r="C278" s="54">
        <v>2500</v>
      </c>
      <c r="D278" s="98">
        <f t="shared" si="2"/>
        <v>1.3213096411028089E-4</v>
      </c>
      <c r="E278" s="31"/>
    </row>
    <row r="279" spans="2:5">
      <c r="B279" s="32" t="s">
        <v>186</v>
      </c>
      <c r="C279" s="54">
        <v>469.76</v>
      </c>
      <c r="D279" s="98">
        <f t="shared" si="2"/>
        <v>2.4827936680178222E-5</v>
      </c>
      <c r="E279" s="31"/>
    </row>
    <row r="280" spans="2:5">
      <c r="B280" s="32" t="s">
        <v>187</v>
      </c>
      <c r="C280" s="54">
        <v>1476.68</v>
      </c>
      <c r="D280" s="98">
        <f t="shared" si="2"/>
        <v>7.8046060832947842E-5</v>
      </c>
      <c r="E280" s="31"/>
    </row>
    <row r="281" spans="2:5">
      <c r="B281" s="32" t="s">
        <v>188</v>
      </c>
      <c r="C281" s="54">
        <v>367947.78</v>
      </c>
      <c r="D281" s="98">
        <f t="shared" si="2"/>
        <v>1.9446917965455016E-2</v>
      </c>
      <c r="E281" s="31"/>
    </row>
    <row r="282" spans="2:5">
      <c r="B282" s="32" t="s">
        <v>189</v>
      </c>
      <c r="C282" s="54">
        <v>7948.47</v>
      </c>
      <c r="D282" s="98">
        <f t="shared" si="2"/>
        <v>4.2009560172065778E-4</v>
      </c>
      <c r="E282" s="31"/>
    </row>
    <row r="283" spans="2:5">
      <c r="B283" s="32" t="s">
        <v>190</v>
      </c>
      <c r="C283" s="54">
        <v>56377.62</v>
      </c>
      <c r="D283" s="98">
        <f t="shared" si="2"/>
        <v>2.9796917139372219E-3</v>
      </c>
      <c r="E283" s="31"/>
    </row>
    <row r="284" spans="2:5">
      <c r="B284" s="32" t="s">
        <v>191</v>
      </c>
      <c r="C284" s="54">
        <v>47419.53</v>
      </c>
      <c r="D284" s="98">
        <f t="shared" si="2"/>
        <v>2.5062352866225554E-3</v>
      </c>
      <c r="E284" s="31"/>
    </row>
    <row r="285" spans="2:5">
      <c r="B285" s="32" t="s">
        <v>192</v>
      </c>
      <c r="C285" s="54">
        <v>4968.12</v>
      </c>
      <c r="D285" s="98">
        <f t="shared" si="2"/>
        <v>2.6257699416622752E-4</v>
      </c>
      <c r="E285" s="31"/>
    </row>
    <row r="286" spans="2:5">
      <c r="B286" s="32" t="s">
        <v>193</v>
      </c>
      <c r="C286" s="54">
        <v>133829.14000000001</v>
      </c>
      <c r="D286" s="98">
        <f t="shared" si="2"/>
        <v>7.0731893176999043E-3</v>
      </c>
      <c r="E286" s="31"/>
    </row>
    <row r="287" spans="2:5">
      <c r="B287" s="32" t="s">
        <v>194</v>
      </c>
      <c r="C287" s="54">
        <v>24000.01</v>
      </c>
      <c r="D287" s="98">
        <f t="shared" si="2"/>
        <v>1.2684577839825531E-3</v>
      </c>
      <c r="E287" s="31"/>
    </row>
    <row r="288" spans="2:5">
      <c r="B288" s="32" t="s">
        <v>195</v>
      </c>
      <c r="C288" s="54">
        <v>1528</v>
      </c>
      <c r="D288" s="98">
        <f t="shared" si="2"/>
        <v>8.0758445264203683E-5</v>
      </c>
      <c r="E288" s="31"/>
    </row>
    <row r="289" spans="2:7">
      <c r="B289" s="32" t="s">
        <v>196</v>
      </c>
      <c r="C289" s="54">
        <v>36832.69</v>
      </c>
      <c r="D289" s="98">
        <f t="shared" si="2"/>
        <v>1.946695536190041E-3</v>
      </c>
      <c r="E289" s="31"/>
    </row>
    <row r="290" spans="2:7">
      <c r="B290" s="32" t="s">
        <v>197</v>
      </c>
      <c r="C290" s="54">
        <v>117816</v>
      </c>
      <c r="D290" s="98">
        <f t="shared" si="2"/>
        <v>6.2268566670467419E-3</v>
      </c>
      <c r="E290" s="31"/>
    </row>
    <row r="291" spans="2:7">
      <c r="B291" s="32" t="s">
        <v>198</v>
      </c>
      <c r="C291" s="54">
        <v>1296.9000000000001</v>
      </c>
      <c r="D291" s="98">
        <f t="shared" si="2"/>
        <v>6.8544258941849326E-5</v>
      </c>
      <c r="E291" s="31"/>
    </row>
    <row r="292" spans="2:7">
      <c r="B292" s="32" t="s">
        <v>199</v>
      </c>
      <c r="C292" s="54">
        <v>247283.51</v>
      </c>
      <c r="D292" s="98">
        <f t="shared" si="2"/>
        <v>1.3069523433949716E-2</v>
      </c>
      <c r="E292" s="31"/>
    </row>
    <row r="293" spans="2:7">
      <c r="B293" s="32" t="s">
        <v>200</v>
      </c>
      <c r="C293" s="54">
        <v>282696</v>
      </c>
      <c r="D293" s="98">
        <f t="shared" si="2"/>
        <v>1.4941158012047987E-2</v>
      </c>
      <c r="E293" s="31"/>
    </row>
    <row r="294" spans="2:7">
      <c r="B294" s="32" t="s">
        <v>201</v>
      </c>
      <c r="C294" s="54">
        <v>47212</v>
      </c>
      <c r="D294" s="98">
        <f t="shared" si="2"/>
        <v>2.4952668310298329E-3</v>
      </c>
      <c r="E294" s="31"/>
    </row>
    <row r="295" spans="2:7">
      <c r="B295" s="32" t="s">
        <v>202</v>
      </c>
      <c r="C295" s="54">
        <v>68324</v>
      </c>
      <c r="D295" s="98">
        <f t="shared" si="2"/>
        <v>3.6110863967483329E-3</v>
      </c>
      <c r="E295" s="31"/>
    </row>
    <row r="296" spans="2:7">
      <c r="B296" s="32" t="s">
        <v>203</v>
      </c>
      <c r="C296" s="54">
        <v>30000</v>
      </c>
      <c r="D296" s="98">
        <f t="shared" si="2"/>
        <v>1.5855715693233708E-3</v>
      </c>
      <c r="E296" s="31"/>
    </row>
    <row r="297" spans="2:7">
      <c r="B297" s="32" t="s">
        <v>204</v>
      </c>
      <c r="C297" s="54">
        <v>114600</v>
      </c>
      <c r="D297" s="98">
        <f t="shared" si="2"/>
        <v>6.0568833948152767E-3</v>
      </c>
      <c r="E297" s="31"/>
    </row>
    <row r="298" spans="2:7" ht="15.75" customHeight="1">
      <c r="B298" s="73"/>
      <c r="C298" s="36">
        <f>SUM(C241:C297)</f>
        <v>18920621.800000012</v>
      </c>
      <c r="D298" s="99">
        <f>SUM(D241:D297)</f>
        <v>0.99999999999999922</v>
      </c>
      <c r="E298" s="23"/>
    </row>
    <row r="301" spans="2:7">
      <c r="B301" s="100"/>
      <c r="C301" s="100"/>
      <c r="D301" s="100"/>
      <c r="E301" s="100"/>
      <c r="F301" s="100"/>
      <c r="G301" s="100"/>
    </row>
    <row r="302" spans="2:7">
      <c r="B302" s="101" t="s">
        <v>205</v>
      </c>
      <c r="C302" s="100"/>
      <c r="D302" s="100"/>
      <c r="E302" s="100"/>
      <c r="F302" s="100"/>
      <c r="G302" s="100"/>
    </row>
    <row r="303" spans="2:7">
      <c r="B303" s="100"/>
      <c r="C303" s="100"/>
      <c r="D303" s="100"/>
      <c r="E303" s="100"/>
      <c r="F303" s="100"/>
      <c r="G303" s="100"/>
    </row>
    <row r="304" spans="2:7" ht="28.5" customHeight="1">
      <c r="B304" s="60" t="s">
        <v>206</v>
      </c>
      <c r="C304" s="61" t="s">
        <v>50</v>
      </c>
      <c r="D304" s="89" t="s">
        <v>51</v>
      </c>
      <c r="E304" s="89" t="s">
        <v>207</v>
      </c>
      <c r="F304" s="102" t="s">
        <v>10</v>
      </c>
      <c r="G304" s="61" t="s">
        <v>113</v>
      </c>
    </row>
    <row r="305" spans="2:7">
      <c r="B305" s="103" t="s">
        <v>208</v>
      </c>
      <c r="C305" s="104"/>
      <c r="D305" s="104"/>
      <c r="E305" s="104">
        <v>0</v>
      </c>
      <c r="F305" s="104">
        <v>0</v>
      </c>
      <c r="G305" s="105">
        <v>0</v>
      </c>
    </row>
    <row r="306" spans="2:7">
      <c r="B306" s="106" t="s">
        <v>209</v>
      </c>
      <c r="C306" s="54">
        <v>0</v>
      </c>
      <c r="D306" s="107">
        <v>12682047.800000001</v>
      </c>
      <c r="E306" s="54">
        <f>+D306-C306</f>
        <v>12682047.800000001</v>
      </c>
      <c r="F306" s="108"/>
      <c r="G306" s="109"/>
    </row>
    <row r="307" spans="2:7">
      <c r="B307" s="106" t="s">
        <v>210</v>
      </c>
      <c r="C307" s="54">
        <v>0</v>
      </c>
      <c r="D307" s="107">
        <v>23837429.699999999</v>
      </c>
      <c r="E307" s="54">
        <f t="shared" ref="E307:E315" si="3">+D307-C307</f>
        <v>23837429.699999999</v>
      </c>
      <c r="F307" s="108"/>
      <c r="G307" s="109"/>
    </row>
    <row r="308" spans="2:7">
      <c r="B308" s="106" t="s">
        <v>211</v>
      </c>
      <c r="C308" s="54">
        <v>7947600</v>
      </c>
      <c r="D308" s="107">
        <v>7947600</v>
      </c>
      <c r="E308" s="54">
        <f t="shared" si="3"/>
        <v>0</v>
      </c>
      <c r="F308" s="108"/>
      <c r="G308" s="109"/>
    </row>
    <row r="309" spans="2:7">
      <c r="B309" s="106" t="s">
        <v>212</v>
      </c>
      <c r="C309" s="54">
        <v>57616742.600000001</v>
      </c>
      <c r="D309" s="107">
        <v>57616742.600000001</v>
      </c>
      <c r="E309" s="54">
        <f t="shared" si="3"/>
        <v>0</v>
      </c>
      <c r="F309" s="108"/>
      <c r="G309" s="109"/>
    </row>
    <row r="310" spans="2:7">
      <c r="B310" s="106" t="s">
        <v>213</v>
      </c>
      <c r="C310" s="54">
        <v>550</v>
      </c>
      <c r="D310" s="107">
        <v>313050</v>
      </c>
      <c r="E310" s="54">
        <f t="shared" si="3"/>
        <v>312500</v>
      </c>
      <c r="F310" s="108"/>
      <c r="G310" s="109"/>
    </row>
    <row r="311" spans="2:7">
      <c r="B311" s="106" t="s">
        <v>214</v>
      </c>
      <c r="C311" s="54">
        <v>3034861</v>
      </c>
      <c r="D311" s="107">
        <v>3034861</v>
      </c>
      <c r="E311" s="54">
        <f t="shared" si="3"/>
        <v>0</v>
      </c>
      <c r="F311" s="108"/>
      <c r="G311" s="109"/>
    </row>
    <row r="312" spans="2:7">
      <c r="B312" s="106" t="s">
        <v>215</v>
      </c>
      <c r="C312" s="54">
        <v>7588373.7999999998</v>
      </c>
      <c r="D312" s="107">
        <v>7588373.7999999998</v>
      </c>
      <c r="E312" s="54">
        <f t="shared" si="3"/>
        <v>0</v>
      </c>
      <c r="F312" s="108"/>
      <c r="G312" s="109"/>
    </row>
    <row r="313" spans="2:7">
      <c r="B313" s="106" t="s">
        <v>216</v>
      </c>
      <c r="C313" s="54">
        <v>1607923.44</v>
      </c>
      <c r="D313" s="107">
        <v>1607923.44</v>
      </c>
      <c r="E313" s="54">
        <f t="shared" si="3"/>
        <v>0</v>
      </c>
      <c r="F313" s="108"/>
      <c r="G313" s="109"/>
    </row>
    <row r="314" spans="2:7">
      <c r="B314" s="106" t="s">
        <v>217</v>
      </c>
      <c r="C314" s="54">
        <v>44139447.909999996</v>
      </c>
      <c r="D314" s="107">
        <v>44139447.909999996</v>
      </c>
      <c r="E314" s="54">
        <f t="shared" si="3"/>
        <v>0</v>
      </c>
      <c r="F314" s="108"/>
      <c r="G314" s="109"/>
    </row>
    <row r="315" spans="2:7">
      <c r="B315" s="110" t="s">
        <v>218</v>
      </c>
      <c r="C315" s="54">
        <v>550500</v>
      </c>
      <c r="D315" s="107">
        <v>550500</v>
      </c>
      <c r="E315" s="54">
        <f t="shared" si="3"/>
        <v>0</v>
      </c>
      <c r="F315" s="108"/>
      <c r="G315" s="109"/>
    </row>
    <row r="316" spans="2:7" ht="19.5" customHeight="1">
      <c r="B316" s="100"/>
      <c r="C316" s="36">
        <f>SUM(C306:C315)</f>
        <v>122485998.74999999</v>
      </c>
      <c r="D316" s="36">
        <f>SUM(D306:D315)</f>
        <v>159317976.25</v>
      </c>
      <c r="E316" s="36">
        <f>SUM(E306:E315)</f>
        <v>36831977.5</v>
      </c>
      <c r="F316" s="23"/>
      <c r="G316" s="23"/>
    </row>
    <row r="317" spans="2:7">
      <c r="B317" s="100"/>
      <c r="C317" s="100"/>
      <c r="D317" s="100"/>
      <c r="E317" s="100"/>
      <c r="F317" s="100"/>
      <c r="G317" s="100"/>
    </row>
    <row r="318" spans="2:7" s="100" customFormat="1"/>
    <row r="319" spans="2:7" s="100" customFormat="1">
      <c r="B319" s="111"/>
      <c r="C319" s="111"/>
      <c r="D319" s="111"/>
      <c r="E319" s="111"/>
      <c r="F319" s="111"/>
    </row>
    <row r="320" spans="2:7" s="100" customFormat="1" ht="27" customHeight="1">
      <c r="B320" s="94" t="s">
        <v>219</v>
      </c>
      <c r="C320" s="91" t="s">
        <v>50</v>
      </c>
      <c r="D320" s="23" t="s">
        <v>51</v>
      </c>
      <c r="E320" s="23" t="s">
        <v>207</v>
      </c>
      <c r="F320" s="102" t="s">
        <v>113</v>
      </c>
    </row>
    <row r="321" spans="2:6" s="100" customFormat="1" ht="14.25" customHeight="1">
      <c r="B321" s="112" t="s">
        <v>220</v>
      </c>
      <c r="C321" s="113"/>
      <c r="D321" s="114"/>
      <c r="E321" s="114">
        <f>-C321+D321</f>
        <v>0</v>
      </c>
      <c r="F321" s="115"/>
    </row>
    <row r="322" spans="2:6" s="100" customFormat="1" ht="14.25" customHeight="1">
      <c r="B322" s="32" t="s">
        <v>221</v>
      </c>
      <c r="C322" s="54">
        <v>-895986.27</v>
      </c>
      <c r="D322" s="107">
        <v>-148721.29999999999</v>
      </c>
      <c r="E322" s="54">
        <f t="shared" ref="E322:E333" si="4">-C322+D322</f>
        <v>747264.97</v>
      </c>
      <c r="F322" s="54"/>
    </row>
    <row r="323" spans="2:6" s="100" customFormat="1">
      <c r="B323" s="32" t="s">
        <v>222</v>
      </c>
      <c r="C323" s="54">
        <v>-16764137.51</v>
      </c>
      <c r="D323" s="107">
        <v>-16764137.51</v>
      </c>
      <c r="E323" s="54">
        <f t="shared" si="4"/>
        <v>0</v>
      </c>
      <c r="F323" s="108"/>
    </row>
    <row r="324" spans="2:6" s="100" customFormat="1">
      <c r="B324" s="32" t="s">
        <v>223</v>
      </c>
      <c r="C324" s="54">
        <v>-16749257.859999999</v>
      </c>
      <c r="D324" s="107">
        <v>-16749257.859999999</v>
      </c>
      <c r="E324" s="54">
        <f t="shared" si="4"/>
        <v>0</v>
      </c>
      <c r="F324" s="108"/>
    </row>
    <row r="325" spans="2:6" s="100" customFormat="1">
      <c r="B325" s="32" t="s">
        <v>224</v>
      </c>
      <c r="C325" s="54">
        <v>-3637709.52</v>
      </c>
      <c r="D325" s="107">
        <v>-3637709.52</v>
      </c>
      <c r="E325" s="54">
        <f t="shared" si="4"/>
        <v>0</v>
      </c>
      <c r="F325" s="108"/>
    </row>
    <row r="326" spans="2:6" s="100" customFormat="1">
      <c r="B326" s="32" t="s">
        <v>225</v>
      </c>
      <c r="C326" s="54">
        <v>0</v>
      </c>
      <c r="D326" s="107">
        <v>-895986.27</v>
      </c>
      <c r="E326" s="54">
        <f t="shared" si="4"/>
        <v>-895986.27</v>
      </c>
      <c r="F326" s="108"/>
    </row>
    <row r="327" spans="2:6" s="100" customFormat="1">
      <c r="B327" s="32" t="s">
        <v>226</v>
      </c>
      <c r="C327" s="54">
        <v>596075.88</v>
      </c>
      <c r="D327" s="107">
        <v>596075.88</v>
      </c>
      <c r="E327" s="54">
        <f t="shared" si="4"/>
        <v>0</v>
      </c>
      <c r="F327" s="108"/>
    </row>
    <row r="328" spans="2:6" s="100" customFormat="1">
      <c r="B328" s="32" t="s">
        <v>227</v>
      </c>
      <c r="C328" s="54">
        <v>474498</v>
      </c>
      <c r="D328" s="107">
        <v>474498</v>
      </c>
      <c r="E328" s="54">
        <f t="shared" si="4"/>
        <v>0</v>
      </c>
      <c r="F328" s="108"/>
    </row>
    <row r="329" spans="2:6" s="100" customFormat="1">
      <c r="B329" s="32" t="s">
        <v>228</v>
      </c>
      <c r="C329" s="54">
        <v>6807175.0800000001</v>
      </c>
      <c r="D329" s="107">
        <v>6807175.0800000001</v>
      </c>
      <c r="E329" s="54">
        <f t="shared" si="4"/>
        <v>0</v>
      </c>
      <c r="F329" s="108"/>
    </row>
    <row r="330" spans="2:6" s="100" customFormat="1">
      <c r="B330" s="32" t="s">
        <v>229</v>
      </c>
      <c r="C330" s="54">
        <v>24186913.48</v>
      </c>
      <c r="D330" s="107">
        <v>24186913.48</v>
      </c>
      <c r="E330" s="54">
        <f t="shared" si="4"/>
        <v>0</v>
      </c>
      <c r="F330" s="108"/>
    </row>
    <row r="331" spans="2:6" s="100" customFormat="1">
      <c r="B331" s="32" t="s">
        <v>230</v>
      </c>
      <c r="C331" s="54">
        <v>1842407.63</v>
      </c>
      <c r="D331" s="107">
        <v>1842407.63</v>
      </c>
      <c r="E331" s="54">
        <f t="shared" si="4"/>
        <v>0</v>
      </c>
      <c r="F331" s="108"/>
    </row>
    <row r="332" spans="2:6" s="100" customFormat="1">
      <c r="B332" s="32" t="s">
        <v>231</v>
      </c>
      <c r="C332" s="54">
        <v>196155.96</v>
      </c>
      <c r="D332" s="107">
        <v>196155.96</v>
      </c>
      <c r="E332" s="54">
        <f t="shared" si="4"/>
        <v>0</v>
      </c>
      <c r="F332" s="108"/>
    </row>
    <row r="333" spans="2:6" s="100" customFormat="1">
      <c r="B333" s="73" t="s">
        <v>232</v>
      </c>
      <c r="C333" s="54">
        <v>984206.51</v>
      </c>
      <c r="D333" s="107">
        <v>984206.51</v>
      </c>
      <c r="E333" s="54">
        <f t="shared" si="4"/>
        <v>0</v>
      </c>
      <c r="F333" s="108"/>
    </row>
    <row r="334" spans="2:6" s="100" customFormat="1" ht="20.25" customHeight="1">
      <c r="C334" s="36">
        <v>984206.51</v>
      </c>
      <c r="D334" s="36">
        <v>984206.51</v>
      </c>
      <c r="E334" s="36">
        <f>SUM(E321:E333)</f>
        <v>-148721.30000000005</v>
      </c>
      <c r="F334" s="23"/>
    </row>
    <row r="335" spans="2:6" s="100" customFormat="1" ht="20.25" customHeight="1">
      <c r="C335" s="116"/>
      <c r="D335" s="117"/>
      <c r="E335" s="117"/>
      <c r="F335" s="116"/>
    </row>
    <row r="336" spans="2:6" s="100" customFormat="1" ht="20.25" customHeight="1">
      <c r="C336" s="116"/>
      <c r="D336" s="117"/>
      <c r="E336" s="117"/>
      <c r="F336" s="116"/>
    </row>
    <row r="337" spans="2:6" s="100" customFormat="1" ht="20.25" customHeight="1">
      <c r="C337" s="116"/>
      <c r="D337" s="117"/>
      <c r="E337" s="117"/>
      <c r="F337" s="116"/>
    </row>
    <row r="338" spans="2:6" s="100" customFormat="1" ht="20.25" customHeight="1">
      <c r="C338" s="116"/>
      <c r="D338" s="117"/>
      <c r="E338" s="117"/>
      <c r="F338" s="116"/>
    </row>
    <row r="339" spans="2:6" s="100" customFormat="1" ht="20.25" customHeight="1">
      <c r="C339" s="116"/>
      <c r="D339" s="117"/>
      <c r="E339" s="117"/>
      <c r="F339" s="116"/>
    </row>
    <row r="340" spans="2:6" s="100" customFormat="1"/>
    <row r="341" spans="2:6" s="100" customFormat="1">
      <c r="B341" s="101" t="s">
        <v>233</v>
      </c>
    </row>
    <row r="342" spans="2:6" s="100" customFormat="1"/>
    <row r="343" spans="2:6" s="100" customFormat="1" ht="30.75" customHeight="1">
      <c r="B343" s="60" t="s">
        <v>234</v>
      </c>
      <c r="C343" s="91" t="s">
        <v>50</v>
      </c>
      <c r="D343" s="23" t="s">
        <v>51</v>
      </c>
      <c r="E343" s="23" t="s">
        <v>52</v>
      </c>
    </row>
    <row r="344" spans="2:6" s="100" customFormat="1">
      <c r="B344" s="103" t="s">
        <v>235</v>
      </c>
      <c r="C344" s="104"/>
      <c r="D344" s="104"/>
      <c r="E344" s="105"/>
    </row>
    <row r="345" spans="2:6" s="100" customFormat="1">
      <c r="B345" s="106" t="s">
        <v>236</v>
      </c>
      <c r="C345" s="54">
        <v>0</v>
      </c>
      <c r="D345" s="107">
        <v>497938.21</v>
      </c>
      <c r="E345" s="107">
        <f>+D345-C345</f>
        <v>497938.21</v>
      </c>
    </row>
    <row r="346" spans="2:6" s="100" customFormat="1">
      <c r="B346" s="106" t="s">
        <v>237</v>
      </c>
      <c r="C346" s="54">
        <v>5905309.5999999996</v>
      </c>
      <c r="D346" s="107">
        <v>12032318.9</v>
      </c>
      <c r="E346" s="107">
        <f t="shared" ref="E346:E359" si="5">+D346-C346</f>
        <v>6127009.3000000007</v>
      </c>
    </row>
    <row r="347" spans="2:6" s="100" customFormat="1">
      <c r="B347" s="106" t="s">
        <v>238</v>
      </c>
      <c r="C347" s="54">
        <v>502417.16</v>
      </c>
      <c r="D347" s="107">
        <v>716865.35</v>
      </c>
      <c r="E347" s="107">
        <f t="shared" si="5"/>
        <v>214448.19</v>
      </c>
    </row>
    <row r="348" spans="2:6" s="100" customFormat="1">
      <c r="B348" s="106" t="s">
        <v>239</v>
      </c>
      <c r="C348" s="54">
        <v>3791.97</v>
      </c>
      <c r="D348" s="107">
        <v>3792.15</v>
      </c>
      <c r="E348" s="107">
        <f t="shared" si="5"/>
        <v>0.18000000000029104</v>
      </c>
    </row>
    <row r="349" spans="2:6" s="100" customFormat="1">
      <c r="B349" s="106" t="s">
        <v>240</v>
      </c>
      <c r="C349" s="54">
        <v>13277.21</v>
      </c>
      <c r="D349" s="107">
        <v>15340.89</v>
      </c>
      <c r="E349" s="107">
        <f t="shared" si="5"/>
        <v>2063.6800000000003</v>
      </c>
    </row>
    <row r="350" spans="2:6" s="100" customFormat="1">
      <c r="B350" s="106" t="s">
        <v>241</v>
      </c>
      <c r="C350" s="54">
        <v>5575.51</v>
      </c>
      <c r="D350" s="107">
        <v>3322.72</v>
      </c>
      <c r="E350" s="107">
        <f t="shared" si="5"/>
        <v>-2252.7900000000004</v>
      </c>
    </row>
    <row r="351" spans="2:6" s="100" customFormat="1">
      <c r="B351" s="106" t="s">
        <v>242</v>
      </c>
      <c r="C351" s="54">
        <v>2011583.19</v>
      </c>
      <c r="D351" s="107">
        <v>4569464.12</v>
      </c>
      <c r="E351" s="107">
        <f t="shared" si="5"/>
        <v>2557880.9300000002</v>
      </c>
    </row>
    <row r="352" spans="2:6" s="100" customFormat="1">
      <c r="B352" s="106" t="s">
        <v>243</v>
      </c>
      <c r="C352" s="54">
        <v>857964.49</v>
      </c>
      <c r="D352" s="107">
        <v>107595.47</v>
      </c>
      <c r="E352" s="107">
        <f t="shared" si="5"/>
        <v>-750369.02</v>
      </c>
    </row>
    <row r="353" spans="1:5" s="100" customFormat="1">
      <c r="B353" s="32" t="s">
        <v>244</v>
      </c>
      <c r="C353" s="54">
        <v>4082279.29</v>
      </c>
      <c r="D353" s="107">
        <v>0</v>
      </c>
      <c r="E353" s="107">
        <f t="shared" si="5"/>
        <v>-4082279.29</v>
      </c>
    </row>
    <row r="354" spans="1:5" s="100" customFormat="1">
      <c r="B354" s="32" t="s">
        <v>245</v>
      </c>
      <c r="C354" s="54">
        <v>832581.74</v>
      </c>
      <c r="D354" s="107">
        <v>623960.09</v>
      </c>
      <c r="E354" s="107">
        <f t="shared" si="5"/>
        <v>-208621.65000000002</v>
      </c>
    </row>
    <row r="355" spans="1:5" s="100" customFormat="1">
      <c r="B355" s="32" t="s">
        <v>246</v>
      </c>
      <c r="C355" s="54">
        <v>3445371.5</v>
      </c>
      <c r="D355" s="107">
        <v>0</v>
      </c>
      <c r="E355" s="107">
        <f t="shared" si="5"/>
        <v>-3445371.5</v>
      </c>
    </row>
    <row r="356" spans="1:5" s="100" customFormat="1">
      <c r="B356" s="32" t="s">
        <v>247</v>
      </c>
      <c r="C356" s="54">
        <v>1581359.67</v>
      </c>
      <c r="D356" s="107">
        <v>1067522.83</v>
      </c>
      <c r="E356" s="107">
        <f t="shared" si="5"/>
        <v>-513836.83999999985</v>
      </c>
    </row>
    <row r="357" spans="1:5" s="100" customFormat="1">
      <c r="B357" s="32" t="s">
        <v>248</v>
      </c>
      <c r="C357" s="54">
        <v>665001.46</v>
      </c>
      <c r="D357" s="107">
        <v>5297526.0999999996</v>
      </c>
      <c r="E357" s="107">
        <f t="shared" si="5"/>
        <v>4632524.6399999997</v>
      </c>
    </row>
    <row r="358" spans="1:5" s="100" customFormat="1">
      <c r="B358" s="32" t="s">
        <v>249</v>
      </c>
      <c r="C358" s="54">
        <v>12000308.34</v>
      </c>
      <c r="D358" s="107">
        <v>351.68</v>
      </c>
      <c r="E358" s="107">
        <f t="shared" si="5"/>
        <v>-11999956.66</v>
      </c>
    </row>
    <row r="359" spans="1:5" s="100" customFormat="1">
      <c r="B359" s="32" t="s">
        <v>250</v>
      </c>
      <c r="C359" s="54">
        <v>0.05</v>
      </c>
      <c r="D359" s="107">
        <v>0</v>
      </c>
      <c r="E359" s="107">
        <f t="shared" si="5"/>
        <v>-0.05</v>
      </c>
    </row>
    <row r="360" spans="1:5" s="100" customFormat="1">
      <c r="A360" s="118"/>
      <c r="B360" s="73"/>
      <c r="C360" s="74"/>
      <c r="D360" s="92"/>
      <c r="E360" s="107"/>
    </row>
    <row r="361" spans="1:5" s="100" customFormat="1" ht="21.75" customHeight="1">
      <c r="C361" s="59">
        <f>SUM(C345:C360)</f>
        <v>31906821.18</v>
      </c>
      <c r="D361" s="59">
        <f>SUM(D345:D360)</f>
        <v>24935998.510000005</v>
      </c>
      <c r="E361" s="59">
        <f>SUM(E345:E360)</f>
        <v>-6970822.669999999</v>
      </c>
    </row>
    <row r="362" spans="1:5" s="100" customFormat="1"/>
    <row r="363" spans="1:5" s="100" customFormat="1"/>
    <row r="364" spans="1:5" s="100" customFormat="1" ht="24" customHeight="1">
      <c r="B364" s="94" t="s">
        <v>251</v>
      </c>
      <c r="C364" s="119" t="s">
        <v>52</v>
      </c>
      <c r="D364" s="119" t="s">
        <v>252</v>
      </c>
      <c r="E364" s="120"/>
    </row>
    <row r="365" spans="1:5" s="100" customFormat="1">
      <c r="B365" s="121" t="s">
        <v>253</v>
      </c>
      <c r="C365" s="109"/>
      <c r="D365" s="108"/>
      <c r="E365" s="122"/>
    </row>
    <row r="366" spans="1:5" s="100" customFormat="1">
      <c r="B366" s="32" t="s">
        <v>254</v>
      </c>
      <c r="C366" s="55">
        <v>25471530.199999999</v>
      </c>
      <c r="D366" s="108"/>
      <c r="E366" s="122"/>
    </row>
    <row r="367" spans="1:5" s="100" customFormat="1">
      <c r="B367" s="121" t="s">
        <v>56</v>
      </c>
      <c r="C367" s="55"/>
      <c r="D367" s="108"/>
      <c r="E367" s="122"/>
    </row>
    <row r="368" spans="1:5" s="100" customFormat="1">
      <c r="B368" s="123" t="s">
        <v>58</v>
      </c>
      <c r="C368" s="55">
        <v>439924.2</v>
      </c>
      <c r="D368" s="108"/>
      <c r="E368" s="122"/>
    </row>
    <row r="369" spans="2:7" s="100" customFormat="1">
      <c r="B369" s="32" t="s">
        <v>59</v>
      </c>
      <c r="C369" s="55">
        <v>25179.09</v>
      </c>
      <c r="D369" s="108"/>
      <c r="E369" s="122"/>
    </row>
    <row r="370" spans="2:7" s="100" customFormat="1">
      <c r="B370" s="32" t="s">
        <v>63</v>
      </c>
      <c r="C370" s="55">
        <v>313784.64</v>
      </c>
      <c r="D370" s="108"/>
      <c r="E370" s="122"/>
    </row>
    <row r="371" spans="2:7" s="100" customFormat="1">
      <c r="B371" s="32" t="s">
        <v>65</v>
      </c>
      <c r="C371" s="55">
        <v>10092</v>
      </c>
      <c r="D371" s="108"/>
      <c r="E371" s="122"/>
    </row>
    <row r="372" spans="2:7" s="100" customFormat="1">
      <c r="B372" s="32" t="s">
        <v>68</v>
      </c>
      <c r="C372" s="55">
        <v>7157.2</v>
      </c>
      <c r="D372" s="108"/>
      <c r="E372" s="122"/>
    </row>
    <row r="373" spans="2:7" s="100" customFormat="1">
      <c r="B373" s="32" t="s">
        <v>69</v>
      </c>
      <c r="C373" s="55">
        <v>8282.4</v>
      </c>
      <c r="D373" s="108"/>
      <c r="E373" s="122"/>
    </row>
    <row r="374" spans="2:7" s="100" customFormat="1">
      <c r="B374" s="32" t="s">
        <v>70</v>
      </c>
      <c r="C374" s="55">
        <v>508080</v>
      </c>
      <c r="D374" s="108"/>
      <c r="E374" s="122"/>
    </row>
    <row r="375" spans="2:7" s="100" customFormat="1">
      <c r="B375" s="32"/>
      <c r="C375" s="55"/>
      <c r="D375" s="108"/>
      <c r="E375" s="122"/>
    </row>
    <row r="376" spans="2:7" s="100" customFormat="1">
      <c r="B376" s="32"/>
      <c r="C376" s="55"/>
      <c r="D376" s="108"/>
      <c r="E376" s="122"/>
    </row>
    <row r="377" spans="2:7" s="100" customFormat="1">
      <c r="B377" s="73"/>
      <c r="C377" s="54"/>
      <c r="D377" s="108"/>
      <c r="E377" s="122"/>
    </row>
    <row r="378" spans="2:7" s="100" customFormat="1" ht="18" customHeight="1">
      <c r="C378" s="96">
        <f>SUM(C365:C377)</f>
        <v>26784029.729999997</v>
      </c>
      <c r="D378" s="23"/>
      <c r="E378" s="120"/>
      <c r="F378" s="120"/>
      <c r="G378" s="120"/>
    </row>
    <row r="379" spans="2:7" s="100" customFormat="1">
      <c r="F379" s="120"/>
      <c r="G379" s="120"/>
    </row>
    <row r="380" spans="2:7" s="100" customFormat="1" ht="15">
      <c r="B380" s="124" t="s">
        <v>255</v>
      </c>
      <c r="F380" s="120"/>
      <c r="G380" s="120"/>
    </row>
    <row r="381" spans="2:7" s="100" customFormat="1">
      <c r="F381" s="120"/>
      <c r="G381" s="120"/>
    </row>
    <row r="382" spans="2:7" s="100" customFormat="1">
      <c r="F382" s="120"/>
      <c r="G382" s="120"/>
    </row>
    <row r="383" spans="2:7" s="100" customFormat="1">
      <c r="B383" s="101" t="s">
        <v>256</v>
      </c>
      <c r="F383" s="120"/>
      <c r="G383" s="120"/>
    </row>
    <row r="384" spans="2:7" s="100" customFormat="1" ht="12" customHeight="1">
      <c r="B384" s="101" t="s">
        <v>257</v>
      </c>
      <c r="F384" s="120"/>
      <c r="G384" s="120"/>
    </row>
    <row r="385" spans="2:7" s="100" customFormat="1" ht="13.5">
      <c r="B385" s="125"/>
      <c r="C385" s="125"/>
      <c r="D385" s="125"/>
      <c r="E385" s="125"/>
      <c r="F385" s="120"/>
      <c r="G385" s="120"/>
    </row>
    <row r="386" spans="2:7" s="100" customFormat="1">
      <c r="F386" s="120"/>
      <c r="G386" s="120"/>
    </row>
    <row r="387" spans="2:7" s="100" customFormat="1" ht="15">
      <c r="B387" s="126" t="s">
        <v>258</v>
      </c>
      <c r="C387" s="127"/>
      <c r="D387" s="127"/>
      <c r="E387" s="128"/>
      <c r="F387" s="120"/>
      <c r="G387" s="120"/>
    </row>
    <row r="388" spans="2:7" s="100" customFormat="1" ht="15">
      <c r="B388" s="129" t="s">
        <v>259</v>
      </c>
      <c r="C388" s="130"/>
      <c r="D388" s="130"/>
      <c r="E388" s="131"/>
      <c r="F388" s="120"/>
      <c r="G388" s="132"/>
    </row>
    <row r="389" spans="2:7" s="100" customFormat="1" ht="15">
      <c r="B389" s="133" t="s">
        <v>260</v>
      </c>
      <c r="C389" s="134"/>
      <c r="D389" s="134"/>
      <c r="E389" s="135"/>
      <c r="F389" s="120"/>
      <c r="G389" s="132"/>
    </row>
    <row r="390" spans="2:7" s="100" customFormat="1" ht="15">
      <c r="B390" s="136" t="s">
        <v>261</v>
      </c>
      <c r="C390" s="137"/>
      <c r="D390" s="138"/>
      <c r="E390" s="139">
        <v>55603878</v>
      </c>
      <c r="F390" s="120"/>
      <c r="G390" s="132"/>
    </row>
    <row r="391" spans="2:7" s="100" customFormat="1" ht="14.25">
      <c r="B391" s="140"/>
      <c r="C391" s="140"/>
      <c r="D391" s="141"/>
      <c r="E391" s="138"/>
      <c r="F391" s="120"/>
      <c r="G391" s="132"/>
    </row>
    <row r="392" spans="2:7" s="100" customFormat="1" ht="15">
      <c r="B392" s="142" t="s">
        <v>262</v>
      </c>
      <c r="C392" s="143"/>
      <c r="D392" s="144"/>
      <c r="E392" s="145">
        <f>SUM(D392:D397)</f>
        <v>0</v>
      </c>
      <c r="F392" s="120"/>
      <c r="G392" s="120"/>
    </row>
    <row r="393" spans="2:7" s="100" customFormat="1" ht="15">
      <c r="B393" s="146" t="s">
        <v>263</v>
      </c>
      <c r="C393" s="147"/>
      <c r="D393" s="148" t="s">
        <v>264</v>
      </c>
      <c r="E393" s="149"/>
      <c r="F393" s="120"/>
      <c r="G393" s="120"/>
    </row>
    <row r="394" spans="2:7" s="100" customFormat="1" ht="15">
      <c r="B394" s="146" t="s">
        <v>265</v>
      </c>
      <c r="C394" s="147"/>
      <c r="D394" s="148" t="s">
        <v>264</v>
      </c>
      <c r="E394" s="149"/>
      <c r="F394" s="120"/>
      <c r="G394" s="120"/>
    </row>
    <row r="395" spans="2:7" s="100" customFormat="1" ht="15">
      <c r="B395" s="146" t="s">
        <v>266</v>
      </c>
      <c r="C395" s="147"/>
      <c r="D395" s="148" t="s">
        <v>264</v>
      </c>
      <c r="E395" s="149"/>
      <c r="F395" s="120"/>
      <c r="G395" s="120"/>
    </row>
    <row r="396" spans="2:7" s="100" customFormat="1" ht="15">
      <c r="B396" s="146" t="s">
        <v>267</v>
      </c>
      <c r="C396" s="147"/>
      <c r="D396" s="148" t="s">
        <v>264</v>
      </c>
      <c r="E396" s="149"/>
      <c r="F396" s="120"/>
      <c r="G396" s="120"/>
    </row>
    <row r="397" spans="2:7" s="100" customFormat="1" ht="15">
      <c r="B397" s="146" t="s">
        <v>268</v>
      </c>
      <c r="C397" s="147"/>
      <c r="D397" s="148" t="s">
        <v>264</v>
      </c>
      <c r="E397" s="149"/>
      <c r="F397" s="132"/>
      <c r="G397" s="120"/>
    </row>
    <row r="398" spans="2:7" s="100" customFormat="1" ht="14.25">
      <c r="B398" s="140"/>
      <c r="C398" s="140"/>
      <c r="D398" s="141"/>
      <c r="E398" s="138"/>
      <c r="F398" s="120"/>
      <c r="G398" s="120"/>
    </row>
    <row r="399" spans="2:7" s="100" customFormat="1" ht="15">
      <c r="B399" s="142" t="s">
        <v>269</v>
      </c>
      <c r="C399" s="143"/>
      <c r="D399" s="144"/>
      <c r="E399" s="150">
        <f>SUM(D399:D403)</f>
        <v>36831977.5</v>
      </c>
      <c r="F399" s="132"/>
      <c r="G399" s="120"/>
    </row>
    <row r="400" spans="2:7" s="100" customFormat="1" ht="15">
      <c r="B400" s="146" t="s">
        <v>270</v>
      </c>
      <c r="C400" s="147"/>
      <c r="D400" s="148" t="s">
        <v>264</v>
      </c>
      <c r="E400" s="149"/>
      <c r="F400" s="120"/>
      <c r="G400" s="120"/>
    </row>
    <row r="401" spans="2:7" s="100" customFormat="1" ht="15">
      <c r="B401" s="146" t="s">
        <v>271</v>
      </c>
      <c r="C401" s="147"/>
      <c r="D401" s="148" t="s">
        <v>264</v>
      </c>
      <c r="E401" s="149"/>
      <c r="F401" s="120"/>
      <c r="G401" s="120"/>
    </row>
    <row r="402" spans="2:7" s="100" customFormat="1" ht="15">
      <c r="B402" s="146" t="s">
        <v>272</v>
      </c>
      <c r="C402" s="147"/>
      <c r="D402" s="148" t="s">
        <v>264</v>
      </c>
      <c r="E402" s="149"/>
      <c r="F402" s="120"/>
      <c r="G402" s="120"/>
    </row>
    <row r="403" spans="2:7" s="100" customFormat="1" ht="15">
      <c r="B403" s="151" t="s">
        <v>273</v>
      </c>
      <c r="C403" s="152"/>
      <c r="D403" s="153">
        <v>36831977.5</v>
      </c>
      <c r="E403" s="154"/>
      <c r="F403" s="120"/>
      <c r="G403" s="120"/>
    </row>
    <row r="404" spans="2:7" s="100" customFormat="1" ht="14.25">
      <c r="B404" s="140"/>
      <c r="C404" s="140"/>
      <c r="D404" s="138"/>
      <c r="E404" s="138"/>
      <c r="F404" s="120"/>
      <c r="G404" s="120"/>
    </row>
    <row r="405" spans="2:7" s="100" customFormat="1" ht="15">
      <c r="B405" s="155" t="s">
        <v>274</v>
      </c>
      <c r="C405" s="156"/>
      <c r="D405" s="138"/>
      <c r="E405" s="157">
        <f>+E390+E392-E399</f>
        <v>18771900.5</v>
      </c>
      <c r="F405" s="120"/>
      <c r="G405" s="132"/>
    </row>
    <row r="406" spans="2:7" s="100" customFormat="1">
      <c r="F406" s="158"/>
      <c r="G406" s="132"/>
    </row>
    <row r="407" spans="2:7" s="100" customFormat="1">
      <c r="F407" s="120"/>
      <c r="G407" s="158"/>
    </row>
    <row r="408" spans="2:7" s="100" customFormat="1">
      <c r="B408" s="159" t="s">
        <v>275</v>
      </c>
      <c r="C408" s="160"/>
      <c r="D408" s="160"/>
      <c r="E408" s="161"/>
      <c r="F408" s="120"/>
      <c r="G408" s="120"/>
    </row>
    <row r="409" spans="2:7" s="100" customFormat="1">
      <c r="B409" s="162" t="s">
        <v>259</v>
      </c>
      <c r="C409" s="163"/>
      <c r="D409" s="163"/>
      <c r="E409" s="164"/>
      <c r="F409" s="120"/>
      <c r="G409" s="120"/>
    </row>
    <row r="410" spans="2:7" s="100" customFormat="1">
      <c r="B410" s="165" t="s">
        <v>260</v>
      </c>
      <c r="C410" s="166"/>
      <c r="D410" s="166"/>
      <c r="E410" s="167"/>
      <c r="F410" s="120"/>
      <c r="G410" s="120"/>
    </row>
    <row r="411" spans="2:7" s="100" customFormat="1" ht="15">
      <c r="B411" s="168" t="s">
        <v>276</v>
      </c>
      <c r="C411" s="169"/>
      <c r="D411" s="170"/>
      <c r="E411" s="157">
        <v>45704651.530000001</v>
      </c>
      <c r="F411" s="120"/>
      <c r="G411" s="120"/>
    </row>
    <row r="412" spans="2:7" s="100" customFormat="1">
      <c r="B412" s="171"/>
      <c r="C412" s="171"/>
      <c r="F412" s="120"/>
      <c r="G412" s="120"/>
    </row>
    <row r="413" spans="2:7" s="100" customFormat="1" ht="15">
      <c r="B413" s="172" t="s">
        <v>277</v>
      </c>
      <c r="C413" s="173"/>
      <c r="D413" s="174"/>
      <c r="E413" s="175">
        <f>SUM(D413:D430)</f>
        <v>26899565.73</v>
      </c>
      <c r="F413" s="120"/>
      <c r="G413" s="120"/>
    </row>
    <row r="414" spans="2:7" s="100" customFormat="1">
      <c r="B414" s="176" t="s">
        <v>278</v>
      </c>
      <c r="C414" s="177"/>
      <c r="D414" s="145">
        <v>465103.29</v>
      </c>
      <c r="E414" s="178"/>
      <c r="F414" s="120"/>
      <c r="G414" s="120"/>
    </row>
    <row r="415" spans="2:7" s="100" customFormat="1">
      <c r="B415" s="176" t="s">
        <v>279</v>
      </c>
      <c r="C415" s="177"/>
      <c r="D415" s="179" t="s">
        <v>264</v>
      </c>
      <c r="E415" s="178"/>
      <c r="F415" s="120"/>
      <c r="G415" s="120"/>
    </row>
    <row r="416" spans="2:7" s="100" customFormat="1">
      <c r="B416" s="176" t="s">
        <v>280</v>
      </c>
      <c r="C416" s="177"/>
      <c r="D416" s="179">
        <v>313784.64</v>
      </c>
      <c r="E416" s="178"/>
      <c r="F416" s="120"/>
      <c r="G416" s="120"/>
    </row>
    <row r="417" spans="2:8" s="100" customFormat="1">
      <c r="B417" s="176" t="s">
        <v>281</v>
      </c>
      <c r="C417" s="177"/>
      <c r="D417" s="179" t="s">
        <v>264</v>
      </c>
      <c r="E417" s="178"/>
      <c r="F417" s="120"/>
      <c r="G417" s="120"/>
    </row>
    <row r="418" spans="2:8" s="100" customFormat="1">
      <c r="B418" s="176" t="s">
        <v>282</v>
      </c>
      <c r="C418" s="177"/>
      <c r="D418" s="179" t="s">
        <v>264</v>
      </c>
      <c r="E418" s="178"/>
      <c r="F418" s="120"/>
      <c r="G418" s="132"/>
    </row>
    <row r="419" spans="2:8" s="100" customFormat="1">
      <c r="B419" s="176" t="s">
        <v>283</v>
      </c>
      <c r="C419" s="177"/>
      <c r="D419" s="145">
        <v>649147.6</v>
      </c>
      <c r="E419" s="178"/>
      <c r="F419" s="120"/>
      <c r="G419" s="120"/>
    </row>
    <row r="420" spans="2:8" s="100" customFormat="1">
      <c r="B420" s="176" t="s">
        <v>284</v>
      </c>
      <c r="C420" s="177"/>
      <c r="D420" s="179" t="s">
        <v>264</v>
      </c>
      <c r="E420" s="178"/>
      <c r="F420" s="120"/>
      <c r="G420" s="132"/>
    </row>
    <row r="421" spans="2:8" s="100" customFormat="1">
      <c r="B421" s="176" t="s">
        <v>285</v>
      </c>
      <c r="C421" s="177"/>
      <c r="D421" s="179" t="s">
        <v>264</v>
      </c>
      <c r="E421" s="178"/>
      <c r="F421" s="120"/>
      <c r="G421" s="120"/>
    </row>
    <row r="422" spans="2:8" s="100" customFormat="1">
      <c r="B422" s="176" t="s">
        <v>286</v>
      </c>
      <c r="C422" s="177"/>
      <c r="D422" s="179" t="s">
        <v>264</v>
      </c>
      <c r="E422" s="178"/>
      <c r="F422" s="120"/>
      <c r="G422" s="132"/>
    </row>
    <row r="423" spans="2:8" s="100" customFormat="1">
      <c r="B423" s="176" t="s">
        <v>287</v>
      </c>
      <c r="C423" s="177"/>
      <c r="D423" s="145">
        <v>25471530.199999999</v>
      </c>
      <c r="E423" s="178"/>
      <c r="F423" s="132"/>
      <c r="G423" s="132"/>
    </row>
    <row r="424" spans="2:8" s="100" customFormat="1">
      <c r="B424" s="176" t="s">
        <v>288</v>
      </c>
      <c r="C424" s="177"/>
      <c r="D424" s="179" t="s">
        <v>264</v>
      </c>
      <c r="E424" s="178"/>
      <c r="F424" s="120"/>
      <c r="G424" s="132"/>
      <c r="H424" s="180"/>
    </row>
    <row r="425" spans="2:8" s="100" customFormat="1">
      <c r="B425" s="176" t="s">
        <v>289</v>
      </c>
      <c r="C425" s="177"/>
      <c r="D425" s="179" t="s">
        <v>264</v>
      </c>
      <c r="E425" s="178"/>
      <c r="F425" s="120"/>
      <c r="G425" s="132"/>
      <c r="H425" s="180"/>
    </row>
    <row r="426" spans="2:8" s="100" customFormat="1">
      <c r="B426" s="176" t="s">
        <v>290</v>
      </c>
      <c r="C426" s="177"/>
      <c r="D426" s="179" t="s">
        <v>264</v>
      </c>
      <c r="E426" s="178"/>
      <c r="F426" s="120"/>
      <c r="G426" s="181"/>
    </row>
    <row r="427" spans="2:8" s="100" customFormat="1">
      <c r="B427" s="176" t="s">
        <v>291</v>
      </c>
      <c r="C427" s="177"/>
      <c r="D427" s="179" t="s">
        <v>264</v>
      </c>
      <c r="E427" s="178"/>
      <c r="F427" s="120"/>
      <c r="G427" s="120"/>
    </row>
    <row r="428" spans="2:8" s="100" customFormat="1">
      <c r="B428" s="176" t="s">
        <v>292</v>
      </c>
      <c r="C428" s="177"/>
      <c r="D428" s="182" t="s">
        <v>264</v>
      </c>
      <c r="E428" s="178"/>
      <c r="F428" s="132"/>
      <c r="G428" s="120"/>
    </row>
    <row r="429" spans="2:8" s="100" customFormat="1" ht="12.75" customHeight="1">
      <c r="B429" s="176" t="s">
        <v>293</v>
      </c>
      <c r="C429" s="177"/>
      <c r="D429" s="182" t="s">
        <v>264</v>
      </c>
      <c r="E429" s="178"/>
      <c r="F429" s="120"/>
      <c r="G429" s="120"/>
    </row>
    <row r="430" spans="2:8" s="100" customFormat="1">
      <c r="B430" s="183" t="s">
        <v>294</v>
      </c>
      <c r="C430" s="184"/>
      <c r="D430" s="182" t="s">
        <v>264</v>
      </c>
      <c r="E430" s="178"/>
      <c r="F430" s="120"/>
      <c r="G430" s="120"/>
    </row>
    <row r="431" spans="2:8" s="100" customFormat="1">
      <c r="B431" s="171"/>
      <c r="C431" s="171"/>
      <c r="F431" s="120"/>
      <c r="G431" s="120"/>
    </row>
    <row r="432" spans="2:8" s="100" customFormat="1">
      <c r="B432" s="172" t="s">
        <v>295</v>
      </c>
      <c r="C432" s="173"/>
      <c r="D432" s="174"/>
      <c r="E432" s="185">
        <f>SUM(D432:D439)</f>
        <v>0</v>
      </c>
      <c r="F432" s="120"/>
      <c r="G432" s="120"/>
    </row>
    <row r="433" spans="2:7" s="100" customFormat="1">
      <c r="B433" s="176" t="s">
        <v>296</v>
      </c>
      <c r="C433" s="177"/>
      <c r="D433" s="182" t="s">
        <v>264</v>
      </c>
      <c r="E433" s="178"/>
      <c r="F433" s="120"/>
      <c r="G433" s="120"/>
    </row>
    <row r="434" spans="2:7" s="100" customFormat="1">
      <c r="B434" s="176" t="s">
        <v>297</v>
      </c>
      <c r="C434" s="177"/>
      <c r="D434" s="182" t="s">
        <v>264</v>
      </c>
      <c r="E434" s="178"/>
      <c r="F434" s="120"/>
      <c r="G434" s="120"/>
    </row>
    <row r="435" spans="2:7" s="100" customFormat="1">
      <c r="B435" s="176" t="s">
        <v>298</v>
      </c>
      <c r="C435" s="177"/>
      <c r="D435" s="182" t="s">
        <v>264</v>
      </c>
      <c r="E435" s="178"/>
      <c r="F435" s="120"/>
      <c r="G435" s="120"/>
    </row>
    <row r="436" spans="2:7" s="100" customFormat="1">
      <c r="B436" s="176" t="s">
        <v>299</v>
      </c>
      <c r="C436" s="177"/>
      <c r="D436" s="182" t="s">
        <v>264</v>
      </c>
      <c r="E436" s="178"/>
      <c r="F436" s="120"/>
      <c r="G436" s="120"/>
    </row>
    <row r="437" spans="2:7" s="100" customFormat="1">
      <c r="B437" s="176" t="s">
        <v>300</v>
      </c>
      <c r="C437" s="177"/>
      <c r="D437" s="182" t="s">
        <v>264</v>
      </c>
      <c r="E437" s="178"/>
      <c r="F437" s="120"/>
      <c r="G437" s="132"/>
    </row>
    <row r="438" spans="2:7" s="100" customFormat="1">
      <c r="B438" s="176" t="s">
        <v>301</v>
      </c>
      <c r="C438" s="177"/>
      <c r="D438" s="182" t="s">
        <v>264</v>
      </c>
      <c r="E438" s="178"/>
      <c r="F438" s="120"/>
      <c r="G438" s="120"/>
    </row>
    <row r="439" spans="2:7" s="100" customFormat="1">
      <c r="B439" s="183" t="s">
        <v>302</v>
      </c>
      <c r="C439" s="184"/>
      <c r="D439" s="182"/>
      <c r="E439" s="178"/>
      <c r="F439" s="120"/>
      <c r="G439" s="120"/>
    </row>
    <row r="440" spans="2:7" s="100" customFormat="1">
      <c r="B440" s="186"/>
      <c r="C440" s="186"/>
      <c r="F440" s="120"/>
      <c r="G440" s="120"/>
    </row>
    <row r="441" spans="2:7" s="100" customFormat="1" ht="15">
      <c r="B441" s="187" t="s">
        <v>303</v>
      </c>
      <c r="E441" s="157">
        <f>+E411-E413+E432</f>
        <v>18805085.800000001</v>
      </c>
      <c r="F441" s="132"/>
      <c r="G441" s="132"/>
    </row>
    <row r="442" spans="2:7" s="100" customFormat="1">
      <c r="F442" s="188"/>
      <c r="G442" s="158"/>
    </row>
    <row r="443" spans="2:7">
      <c r="F443" s="189"/>
      <c r="G443" s="190"/>
    </row>
    <row r="444" spans="2:7">
      <c r="F444" s="12"/>
      <c r="G444" s="12"/>
    </row>
    <row r="445" spans="2:7">
      <c r="B445" s="191" t="s">
        <v>304</v>
      </c>
      <c r="C445" s="191"/>
      <c r="D445" s="191"/>
      <c r="E445" s="191"/>
      <c r="F445" s="191"/>
      <c r="G445" s="12"/>
    </row>
    <row r="446" spans="2:7">
      <c r="B446" s="192"/>
      <c r="C446" s="192"/>
      <c r="D446" s="192"/>
      <c r="E446" s="192"/>
      <c r="F446" s="192"/>
      <c r="G446" s="12"/>
    </row>
    <row r="447" spans="2:7">
      <c r="B447" s="192"/>
      <c r="C447" s="192"/>
      <c r="D447" s="192"/>
      <c r="E447" s="192"/>
      <c r="F447" s="192"/>
      <c r="G447" s="12"/>
    </row>
    <row r="448" spans="2:7" ht="21" customHeight="1">
      <c r="B448" s="60" t="s">
        <v>305</v>
      </c>
      <c r="C448" s="61" t="s">
        <v>50</v>
      </c>
      <c r="D448" s="89" t="s">
        <v>51</v>
      </c>
      <c r="E448" s="89" t="s">
        <v>52</v>
      </c>
      <c r="F448" s="12"/>
      <c r="G448" s="12"/>
    </row>
    <row r="449" spans="2:7">
      <c r="B449" s="24" t="s">
        <v>306</v>
      </c>
      <c r="C449" s="193">
        <v>0</v>
      </c>
      <c r="D449" s="194"/>
      <c r="E449" s="194"/>
      <c r="F449" s="12"/>
      <c r="G449" s="12"/>
    </row>
    <row r="450" spans="2:7">
      <c r="B450" s="26"/>
      <c r="C450" s="195">
        <v>0</v>
      </c>
      <c r="D450" s="42"/>
      <c r="E450" s="42"/>
      <c r="F450" s="12"/>
      <c r="G450" s="12"/>
    </row>
    <row r="451" spans="2:7">
      <c r="B451" s="28"/>
      <c r="C451" s="196">
        <v>0</v>
      </c>
      <c r="D451" s="197">
        <v>0</v>
      </c>
      <c r="E451" s="197">
        <v>0</v>
      </c>
      <c r="F451" s="12"/>
      <c r="G451" s="12"/>
    </row>
    <row r="452" spans="2:7" ht="21" customHeight="1">
      <c r="C452" s="23">
        <f>SUM(C450:C451)</f>
        <v>0</v>
      </c>
      <c r="D452" s="23">
        <f>SUM(D450:D451)</f>
        <v>0</v>
      </c>
      <c r="E452" s="23">
        <f>SUM(E450:E451)</f>
        <v>0</v>
      </c>
      <c r="F452" s="12"/>
      <c r="G452" s="12"/>
    </row>
    <row r="453" spans="2:7">
      <c r="F453" s="12"/>
      <c r="G453" s="12"/>
    </row>
    <row r="454" spans="2:7">
      <c r="F454" s="12"/>
      <c r="G454" s="12"/>
    </row>
    <row r="455" spans="2:7">
      <c r="B455" s="198" t="s">
        <v>307</v>
      </c>
      <c r="F455" s="12"/>
      <c r="G455" s="12"/>
    </row>
    <row r="456" spans="2:7" ht="12" customHeight="1">
      <c r="F456" s="12"/>
      <c r="G456" s="12"/>
    </row>
    <row r="457" spans="2:7">
      <c r="C457" s="199"/>
      <c r="D457" s="199"/>
      <c r="E457" s="199"/>
    </row>
    <row r="458" spans="2:7">
      <c r="B458" s="12"/>
      <c r="C458" s="200"/>
      <c r="D458" s="200"/>
      <c r="E458" s="200"/>
      <c r="F458" s="12"/>
    </row>
    <row r="459" spans="2:7">
      <c r="B459" s="12"/>
      <c r="C459" s="200"/>
      <c r="D459" s="200"/>
      <c r="E459" s="200"/>
      <c r="F459" s="12"/>
    </row>
    <row r="460" spans="2:7">
      <c r="B460" s="12"/>
      <c r="C460" s="12"/>
      <c r="D460" s="12"/>
      <c r="E460" s="12"/>
      <c r="F460" s="12"/>
      <c r="G460" s="12"/>
    </row>
    <row r="461" spans="2:7">
      <c r="B461" s="200"/>
      <c r="C461" s="200"/>
      <c r="D461" s="200"/>
      <c r="E461" s="200"/>
      <c r="F461" s="200"/>
      <c r="G461" s="200"/>
    </row>
    <row r="462" spans="2:7">
      <c r="B462" s="201"/>
      <c r="C462" s="12"/>
      <c r="D462" s="202"/>
      <c r="E462" s="202"/>
      <c r="F462" s="12"/>
      <c r="G462" s="203"/>
    </row>
    <row r="463" spans="2:7">
      <c r="B463" s="201"/>
      <c r="C463" s="12"/>
      <c r="D463" s="204"/>
      <c r="E463" s="204"/>
      <c r="F463" s="203"/>
      <c r="G463" s="205"/>
    </row>
    <row r="464" spans="2:7">
      <c r="B464" s="200"/>
      <c r="C464" s="200"/>
      <c r="D464" s="200"/>
      <c r="E464" s="200"/>
      <c r="F464" s="200"/>
      <c r="G464" s="199"/>
    </row>
    <row r="465" spans="2:7">
      <c r="B465" s="200"/>
      <c r="C465" s="200"/>
      <c r="D465" s="200"/>
      <c r="E465" s="200"/>
      <c r="F465" s="200"/>
      <c r="G465" s="199"/>
    </row>
    <row r="469" spans="2:7" ht="12.75" customHeight="1"/>
    <row r="472" spans="2:7" ht="12.75" customHeight="1"/>
  </sheetData>
  <mergeCells count="67">
    <mergeCell ref="D463:E463"/>
    <mergeCell ref="B437:C437"/>
    <mergeCell ref="B438:C438"/>
    <mergeCell ref="B439:C439"/>
    <mergeCell ref="B440:C440"/>
    <mergeCell ref="B445:F445"/>
    <mergeCell ref="D462:E462"/>
    <mergeCell ref="B431:C431"/>
    <mergeCell ref="B432:C432"/>
    <mergeCell ref="B433:C433"/>
    <mergeCell ref="B434:C434"/>
    <mergeCell ref="B435:C435"/>
    <mergeCell ref="B436:C436"/>
    <mergeCell ref="B425:C425"/>
    <mergeCell ref="B426:C426"/>
    <mergeCell ref="B427:C427"/>
    <mergeCell ref="B428:C428"/>
    <mergeCell ref="B429:C429"/>
    <mergeCell ref="B430:C430"/>
    <mergeCell ref="B419:C419"/>
    <mergeCell ref="B420:C420"/>
    <mergeCell ref="B421:C421"/>
    <mergeCell ref="B422:C422"/>
    <mergeCell ref="B423:C423"/>
    <mergeCell ref="B424:C424"/>
    <mergeCell ref="B413:C413"/>
    <mergeCell ref="B414:C414"/>
    <mergeCell ref="B415:C415"/>
    <mergeCell ref="B416:C416"/>
    <mergeCell ref="B417:C417"/>
    <mergeCell ref="B418:C418"/>
    <mergeCell ref="B405:C405"/>
    <mergeCell ref="B408:E408"/>
    <mergeCell ref="B409:E409"/>
    <mergeCell ref="B410:E410"/>
    <mergeCell ref="B411:C411"/>
    <mergeCell ref="B412:C412"/>
    <mergeCell ref="B399:C399"/>
    <mergeCell ref="B400:C400"/>
    <mergeCell ref="B401:C401"/>
    <mergeCell ref="B402:C402"/>
    <mergeCell ref="B403:C403"/>
    <mergeCell ref="B404:C404"/>
    <mergeCell ref="B393:C393"/>
    <mergeCell ref="B394:C394"/>
    <mergeCell ref="B395:C395"/>
    <mergeCell ref="B396:C396"/>
    <mergeCell ref="B397:C397"/>
    <mergeCell ref="B398:C398"/>
    <mergeCell ref="B387:E387"/>
    <mergeCell ref="B388:E388"/>
    <mergeCell ref="B389:E389"/>
    <mergeCell ref="B390:C390"/>
    <mergeCell ref="B391:C391"/>
    <mergeCell ref="B392:C392"/>
    <mergeCell ref="D181:E181"/>
    <mergeCell ref="D188:E188"/>
    <mergeCell ref="D195:E195"/>
    <mergeCell ref="D225:E225"/>
    <mergeCell ref="D233:E233"/>
    <mergeCell ref="B385:E385"/>
    <mergeCell ref="A2:L2"/>
    <mergeCell ref="A3:L3"/>
    <mergeCell ref="A4:L4"/>
    <mergeCell ref="A9:L9"/>
    <mergeCell ref="D75:E75"/>
    <mergeCell ref="D174:E174"/>
  </mergeCells>
  <dataValidations count="4">
    <dataValidation allowBlank="1" showInputMessage="1" showErrorMessage="1" prompt="Especificar origen de dicho recurso: Federal, Estatal, Municipal, Particulares." sqref="D170 D177 D184"/>
    <dataValidation allowBlank="1" showInputMessage="1" showErrorMessage="1" prompt="Características cualitativas significativas que les impacten financieramente." sqref="D136:E136 E170 E177 E184"/>
    <dataValidation allowBlank="1" showInputMessage="1" showErrorMessage="1" prompt="Corresponde al número de la cuenta de acuerdo al Plan de Cuentas emitido por el CONAC (DOF 22/11/2010)." sqref="B136"/>
    <dataValidation allowBlank="1" showInputMessage="1" showErrorMessage="1" prompt="Saldo final del periodo que corresponde la cuenta pública presentada (mensual:  enero, febrero, marzo, etc.; trimestral: 1er, 2do, 3ro. o 4to.)." sqref="C136 C170 C177 C184"/>
  </dataValidations>
  <pageMargins left="0.46" right="0.70866141732283472" top="0.38" bottom="0.74803149606299213" header="0.31496062992125984" footer="0.31496062992125984"/>
  <pageSetup scale="34" fitToHeight="4" orientation="landscape" horizontalDpi="4294967294" verticalDpi="4294967294" r:id="rId1"/>
  <headerFooter differentOddEven="1" differentFirst="1">
    <oddFooter>&amp;CPágina 11</oddFooter>
    <evenFooter>&amp;CPágina 10</evenFooter>
    <firstFooter>&amp;CPágina 9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Pérez Lara</dc:creator>
  <cp:lastModifiedBy>Maricela Pérez Lara</cp:lastModifiedBy>
  <dcterms:created xsi:type="dcterms:W3CDTF">2019-07-11T18:00:01Z</dcterms:created>
  <dcterms:modified xsi:type="dcterms:W3CDTF">2019-07-11T18:00:10Z</dcterms:modified>
</cp:coreProperties>
</file>